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Локальный диск\Учебные планы\2026 год набора\"/>
    </mc:Choice>
  </mc:AlternateContent>
  <xr:revisionPtr revIDLastSave="0" documentId="13_ncr:1_{88BC83E5-E8FE-4FC6-B03F-F7826D0DF667}" xr6:coauthVersionLast="47" xr6:coauthVersionMax="47" xr10:uidLastSave="{00000000-0000-0000-0000-000000000000}"/>
  <bookViews>
    <workbookView xWindow="3330" yWindow="3330" windowWidth="21600" windowHeight="11385" xr2:uid="{00000000-000D-0000-FFFF-FFFF00000000}"/>
  </bookViews>
  <sheets>
    <sheet name="план" sheetId="1" r:id="rId1"/>
    <sheet name="график" sheetId="2" r:id="rId2"/>
  </sheets>
  <definedNames>
    <definedName name="_xlnm.Print_Titles" localSheetId="0">план!$2:$4</definedName>
    <definedName name="_xlnm.Print_Area" localSheetId="1">график!$A$1:$BH$68</definedName>
    <definedName name="_xlnm.Print_Area" localSheetId="0">план!$A$1:$W$70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9" i="1" l="1"/>
  <c r="V65" i="1"/>
  <c r="T65" i="1"/>
  <c r="R65" i="1"/>
  <c r="Q65" i="1"/>
  <c r="P65" i="1"/>
  <c r="U40" i="1"/>
  <c r="U70" i="1" s="1"/>
  <c r="Q40" i="1"/>
  <c r="Q70" i="1" s="1"/>
  <c r="V40" i="1"/>
  <c r="V70" i="1" s="1"/>
  <c r="T40" i="1"/>
  <c r="T70" i="1" s="1"/>
  <c r="S40" i="1"/>
  <c r="S70" i="1" s="1"/>
  <c r="R40" i="1"/>
  <c r="R70" i="1" s="1"/>
  <c r="P40" i="1"/>
  <c r="P70" i="1" s="1"/>
  <c r="O40" i="1"/>
  <c r="O70" i="1" s="1"/>
  <c r="G40" i="1"/>
  <c r="H18" i="1" l="1"/>
  <c r="H10" i="1" l="1"/>
  <c r="H8" i="1" l="1"/>
  <c r="K64" i="1" l="1"/>
  <c r="K69" i="1" s="1"/>
  <c r="J64" i="1"/>
  <c r="J69" i="1" s="1"/>
  <c r="I64" i="1"/>
  <c r="I69" i="1" s="1"/>
  <c r="G65" i="1"/>
  <c r="G70" i="1" s="1"/>
  <c r="H69" i="1" s="1"/>
  <c r="H37" i="1"/>
  <c r="H38" i="1"/>
  <c r="H36" i="1"/>
  <c r="H14" i="1"/>
  <c r="H13" i="1"/>
  <c r="H12" i="1"/>
  <c r="H9" i="1"/>
  <c r="H11" i="1"/>
  <c r="H7" i="1"/>
  <c r="H51" i="1"/>
  <c r="M51" i="1" s="1"/>
  <c r="H50" i="1"/>
  <c r="H64" i="1" s="1"/>
  <c r="H33" i="1"/>
  <c r="H19" i="1"/>
  <c r="H17" i="1"/>
  <c r="H16" i="1"/>
  <c r="N51" i="1"/>
  <c r="N50" i="1"/>
  <c r="N48" i="1"/>
  <c r="N47" i="1"/>
  <c r="N44" i="1"/>
  <c r="N45" i="1"/>
  <c r="N43" i="1"/>
  <c r="M54" i="1"/>
  <c r="M53" i="1"/>
  <c r="M48" i="1"/>
  <c r="M47" i="1"/>
  <c r="M45" i="1"/>
  <c r="M44" i="1"/>
  <c r="M43" i="1"/>
  <c r="H39" i="1" l="1"/>
  <c r="N69" i="1"/>
  <c r="M50" i="1"/>
  <c r="M64" i="1" s="1"/>
  <c r="M69" i="1" s="1"/>
  <c r="N64" i="1"/>
</calcChain>
</file>

<file path=xl/sharedStrings.xml><?xml version="1.0" encoding="utf-8"?>
<sst xmlns="http://schemas.openxmlformats.org/spreadsheetml/2006/main" count="660" uniqueCount="273">
  <si>
    <t>Название дисциплин</t>
  </si>
  <si>
    <t>Формы итогового
 контроля знаний</t>
  </si>
  <si>
    <t>зачет</t>
  </si>
  <si>
    <t>экзамен</t>
  </si>
  <si>
    <t>Общая трудоемкость
в зачетных единицах</t>
  </si>
  <si>
    <t>Общая трудоемкость
в часах</t>
  </si>
  <si>
    <t>Всего аудиторных
 часов</t>
  </si>
  <si>
    <t>Распределение часов
по видам занятий</t>
  </si>
  <si>
    <t>Закрепление дисциплины
 за кафедрой</t>
  </si>
  <si>
    <t>лекции</t>
  </si>
  <si>
    <t>практические</t>
  </si>
  <si>
    <t>лабораторные</t>
  </si>
  <si>
    <t>самостоятельная
работа</t>
  </si>
  <si>
    <t>Иностранный язык</t>
  </si>
  <si>
    <t xml:space="preserve">                        План учебного процесса</t>
  </si>
  <si>
    <t>Утверждаю</t>
  </si>
  <si>
    <t>График учебного процесса</t>
  </si>
  <si>
    <r>
      <t xml:space="preserve">    Сводные данные по бюджету времени </t>
    </r>
    <r>
      <rPr>
        <i/>
        <sz val="8"/>
        <rFont val="Times New Roman"/>
        <family val="1"/>
        <charset val="204"/>
      </rPr>
      <t>( в неделях)</t>
    </r>
  </si>
  <si>
    <t>курсы</t>
  </si>
  <si>
    <t>Сентябрь</t>
  </si>
  <si>
    <t>29.IX  5.X</t>
  </si>
  <si>
    <t>Октябрь</t>
  </si>
  <si>
    <t>27.X 2.XI</t>
  </si>
  <si>
    <t>Ноябрь</t>
  </si>
  <si>
    <t>Декабрь</t>
  </si>
  <si>
    <t>29.XII  4.I</t>
  </si>
  <si>
    <t>Январь</t>
  </si>
  <si>
    <t>26.I 1.II</t>
  </si>
  <si>
    <t>Февраль</t>
  </si>
  <si>
    <t>23.II 1.III</t>
  </si>
  <si>
    <t>Март</t>
  </si>
  <si>
    <t>30.III 5.IV</t>
  </si>
  <si>
    <t>Апрель</t>
  </si>
  <si>
    <t>27.IV 3.V</t>
  </si>
  <si>
    <t>Май</t>
  </si>
  <si>
    <t>Июнь</t>
  </si>
  <si>
    <t>29.VI 5.VII</t>
  </si>
  <si>
    <t>Июль</t>
  </si>
  <si>
    <t>27VIII.VIII</t>
  </si>
  <si>
    <t>Август</t>
  </si>
  <si>
    <t>Каникулы</t>
  </si>
  <si>
    <t>Всего</t>
  </si>
  <si>
    <t>1-7</t>
  </si>
  <si>
    <t>8-14</t>
  </si>
  <si>
    <t>15-21</t>
  </si>
  <si>
    <t>22-28</t>
  </si>
  <si>
    <t>6-12</t>
  </si>
  <si>
    <t>13-19</t>
  </si>
  <si>
    <t>20-26</t>
  </si>
  <si>
    <t>3-9</t>
  </si>
  <si>
    <t>10-16</t>
  </si>
  <si>
    <t>17-23</t>
  </si>
  <si>
    <t>24-30</t>
  </si>
  <si>
    <t>5-11</t>
  </si>
  <si>
    <t>12-18</t>
  </si>
  <si>
    <t>19-25</t>
  </si>
  <si>
    <t>2-8</t>
  </si>
  <si>
    <t>9-15</t>
  </si>
  <si>
    <t>16-22</t>
  </si>
  <si>
    <t>23-29</t>
  </si>
  <si>
    <t>4-10</t>
  </si>
  <si>
    <t>11-17</t>
  </si>
  <si>
    <t>18-24</t>
  </si>
  <si>
    <t>25-31</t>
  </si>
  <si>
    <t>23-31</t>
  </si>
  <si>
    <t>I</t>
  </si>
  <si>
    <t>II</t>
  </si>
  <si>
    <t>III</t>
  </si>
  <si>
    <t>ни</t>
  </si>
  <si>
    <t>Практика</t>
  </si>
  <si>
    <t>реферат</t>
  </si>
  <si>
    <t>История и философия науки</t>
  </si>
  <si>
    <t>зачет с оценкой</t>
  </si>
  <si>
    <t>Основы педагогики и психологии высшей школы</t>
  </si>
  <si>
    <t xml:space="preserve"> </t>
  </si>
  <si>
    <t>Педагогика высшей школы</t>
  </si>
  <si>
    <t>"Брянский государственный инженерно-технологический университет"</t>
  </si>
  <si>
    <t>План одобрен Ученым советом университета</t>
  </si>
  <si>
    <t>Начальник учебного отдела</t>
  </si>
  <si>
    <t>1</t>
  </si>
  <si>
    <t>2</t>
  </si>
  <si>
    <t>3</t>
  </si>
  <si>
    <t>4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</si>
  <si>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</si>
  <si>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</si>
  <si>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</si>
  <si>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</si>
  <si>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</si>
  <si>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</si>
  <si>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</si>
  <si>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</si>
  <si>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</si>
  <si>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</si>
  <si>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</si>
  <si>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</si>
  <si>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</si>
  <si>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</si>
  <si>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23</t>
  </si>
  <si>
    <t>24</t>
  </si>
  <si>
    <t>25</t>
  </si>
  <si>
    <t>27</t>
  </si>
  <si>
    <t>28</t>
  </si>
  <si>
    <t>29</t>
  </si>
  <si>
    <t>30</t>
  </si>
  <si>
    <t>32</t>
  </si>
  <si>
    <t>33</t>
  </si>
  <si>
    <t>34</t>
  </si>
  <si>
    <t>36</t>
  </si>
  <si>
    <t>37</t>
  </si>
  <si>
    <t>38</t>
  </si>
  <si>
    <t>40</t>
  </si>
  <si>
    <t>42</t>
  </si>
  <si>
    <t>43</t>
  </si>
  <si>
    <t>45</t>
  </si>
  <si>
    <t>46</t>
  </si>
  <si>
    <t>47</t>
  </si>
  <si>
    <t>49</t>
  </si>
  <si>
    <t>50</t>
  </si>
  <si>
    <t>51</t>
  </si>
  <si>
    <t>Ректор БГИТУ__________________В.А.Егорушкин</t>
  </si>
  <si>
    <t>Начальник отдела ПКВК и МН</t>
  </si>
  <si>
    <t>Объем контактной работы</t>
  </si>
  <si>
    <t>ФИиС</t>
  </si>
  <si>
    <t>по программе аспирантуры</t>
  </si>
  <si>
    <t>Кафедра:</t>
  </si>
  <si>
    <t>СОГЛАСОВАНО</t>
  </si>
  <si>
    <t>Проректор по ОД и МП</t>
  </si>
  <si>
    <t>Всего по Блоку 1</t>
  </si>
  <si>
    <t>Всего зач.единиц по Блоку 1</t>
  </si>
  <si>
    <t>Методика написания диссертационной работы</t>
  </si>
  <si>
    <t>Форма обучения:  очная</t>
  </si>
  <si>
    <t>МИНИСТЕРСТВО НАУКИ И ВЫСШЕГО ОБРАЗОВАНИЯ РОССИЙСКОЙ ФЕДЕРАЦИИ</t>
  </si>
  <si>
    <t>К</t>
  </si>
  <si>
    <t>Э</t>
  </si>
  <si>
    <t>ПЛАН ПОДГОТОВКИ</t>
  </si>
  <si>
    <t>Федеральные государственные требования № 951 от 20.10.2021</t>
  </si>
  <si>
    <t>Промежуточная аттестация</t>
  </si>
  <si>
    <t>Дисциплины (модули)</t>
  </si>
  <si>
    <t>Научный компонент</t>
  </si>
  <si>
    <t>Итоговая аттестация</t>
  </si>
  <si>
    <t>П</t>
  </si>
  <si>
    <t>Г</t>
  </si>
  <si>
    <t xml:space="preserve">                       </t>
  </si>
  <si>
    <t>1.1  Научная деятельность, направленная на подготовку диссертации к защите</t>
  </si>
  <si>
    <t>1.1.1 (Н)</t>
  </si>
  <si>
    <t>1.1.3 (Н)</t>
  </si>
  <si>
    <t>1.2.1 (Н)</t>
  </si>
  <si>
    <t>1.2.2 (Н)</t>
  </si>
  <si>
    <t>1.2.3 (Н)</t>
  </si>
  <si>
    <t>1.3 Промежуточная аттестация по этапам выполнения научного исследования</t>
  </si>
  <si>
    <t>1.3.1 (Н)</t>
  </si>
  <si>
    <t>1.3.2 (Н)</t>
  </si>
  <si>
    <t>1.3.3 (Н)</t>
  </si>
  <si>
    <t>1.3.2.1 (Н)</t>
  </si>
  <si>
    <t>1.3.1(Н) Сдача и защита отчета по НИД</t>
  </si>
  <si>
    <t>1.3.2.2 (Н)</t>
  </si>
  <si>
    <t>1.3.2.3 (Н)</t>
  </si>
  <si>
    <t xml:space="preserve">                                                                               1. Научный компонент</t>
  </si>
  <si>
    <t xml:space="preserve">                                                                               2. Образовательный компонент</t>
  </si>
  <si>
    <t>2.1 Дисциплины (модуль)</t>
  </si>
  <si>
    <t>2.1.1</t>
  </si>
  <si>
    <t>2.1.2</t>
  </si>
  <si>
    <t>2.1.3</t>
  </si>
  <si>
    <t>2.1.4</t>
  </si>
  <si>
    <t xml:space="preserve"> Дисциплины (модули) по выбору 1 (ДВ.1)</t>
  </si>
  <si>
    <t>ДВ1.1</t>
  </si>
  <si>
    <t>ДВ1.2</t>
  </si>
  <si>
    <t xml:space="preserve"> Дисциплины (модули) по выбору 2 (ДВ.2)</t>
  </si>
  <si>
    <t>ДВ2.1</t>
  </si>
  <si>
    <t>ДВ2.2</t>
  </si>
  <si>
    <t>2.1.5</t>
  </si>
  <si>
    <t xml:space="preserve"> Факультативные дисциплины</t>
  </si>
  <si>
    <t>2.1.6(Ф)</t>
  </si>
  <si>
    <t>2.1.6.1(Ф)</t>
  </si>
  <si>
    <t>2.1.6.2(Ф)</t>
  </si>
  <si>
    <t>Методология научной деятельности</t>
  </si>
  <si>
    <t>2.2 Практика</t>
  </si>
  <si>
    <t>2.2.1(П)</t>
  </si>
  <si>
    <t>Педагогическая практика</t>
  </si>
  <si>
    <r>
      <t>3</t>
    </r>
    <r>
      <rPr>
        <sz val="8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дн</t>
    </r>
  </si>
  <si>
    <t>2.3 Промежуточная аттестация по дисциплинам (модулям) и практике</t>
  </si>
  <si>
    <t>Кандидатский экзамен по иностранному языку</t>
  </si>
  <si>
    <t>Кандидатский экзамен по истории и философии науки</t>
  </si>
  <si>
    <t>Экзамен по основам педагогики и психологии высшей школы</t>
  </si>
  <si>
    <t>Сдача отчета по практике</t>
  </si>
  <si>
    <t>Всего часов по Блоку 2 без факультативов</t>
  </si>
  <si>
    <t>Всего зач.единиц по Блоку 2                                    без факультативов</t>
  </si>
  <si>
    <t>2.3.1</t>
  </si>
  <si>
    <t>2.3.2</t>
  </si>
  <si>
    <t>2.3.3</t>
  </si>
  <si>
    <t>2.3.4</t>
  </si>
  <si>
    <t>2.3.5</t>
  </si>
  <si>
    <t>2.3.6</t>
  </si>
  <si>
    <t xml:space="preserve">                                                                               3. Итоговая аттестация</t>
  </si>
  <si>
    <t>Оценка диссертациии на предмет ее соответствия критериям, установленным в соответствии с ФЗ №127-ФЗ "О науке и государственной научно-технической политике"</t>
  </si>
  <si>
    <t>3.1 (Г)</t>
  </si>
  <si>
    <t>3.2(Г)</t>
  </si>
  <si>
    <t xml:space="preserve">Завершение оформления диссертациии и подготовка к представлению для получения заключения </t>
  </si>
  <si>
    <t>РиИЯ</t>
  </si>
  <si>
    <t>Апробация  результатов исследований путем выступлений на конференциях и открытой публикации тезисов докладов и научных статей. Участие в грантовой деятельности.</t>
  </si>
  <si>
    <t>Н.Е.Захаров</t>
  </si>
  <si>
    <t xml:space="preserve">С.В.Турова </t>
  </si>
  <si>
    <t>Т.Э.Сергутина</t>
  </si>
  <si>
    <t>Апробация результатов анализа обзора литературных данных путем выступлений на конференциях и открытой публикации тезисов докладов и научных статей по теме диссертации.</t>
  </si>
  <si>
    <t>1.3.4 (Н)</t>
  </si>
  <si>
    <t>1.3.5 (Н)</t>
  </si>
  <si>
    <t>1.3.6 (Н)</t>
  </si>
  <si>
    <t>Обзор  научной литературы.  Выступление  на научном семинаре кафедры</t>
  </si>
  <si>
    <t>Аналитический отчет  по  итогам проведенного исследования. 
Доклад  на профильной конференции.  Представление основных результатов (выводов) и их оценка научным сообществом кафедры</t>
  </si>
  <si>
    <t>Апробация промежуточных научных результатов  и выводов (выступление с докладом на конференции, подготовка научной публикации). Подготовленная к публикации научная статья. Представление основных результатов (выводов) и их оценка научным сообществом кафедры.</t>
  </si>
  <si>
    <t xml:space="preserve">Представление основных результатов (выводов) и их оценка научным сообществом кафедры.
Подготовленная научная статья в рецензируемое научное издание.  
</t>
  </si>
  <si>
    <t>Публикация не менее 1 научной статьи (РИНЦ) и 1 тезисов докладов в сборнике трудов конференции по теме диссертации.</t>
  </si>
  <si>
    <t>Публикация 1  тезисов докладов в сборнике трудов конференции по теме диссертации.</t>
  </si>
  <si>
    <t>Публикация не менее 2 научных статей (в том числе 1- в изданиях, рекомендованных ВАК РФ) и 2 тезисов докладов в сборнике трудов конференции .</t>
  </si>
  <si>
    <t>1.3.2.4 (Н)</t>
  </si>
  <si>
    <t>1.3.2.5 (Н)</t>
  </si>
  <si>
    <t>1.3.2.6 (Н)</t>
  </si>
  <si>
    <t xml:space="preserve">Проведение исследования. Завершение эксперимента, обработка результатов.  Апробация и рефлексия полученных научных результатов на научных семинарах кафедры. Оформление рукописи диссертациив соответствии с требованиями. </t>
  </si>
  <si>
    <t xml:space="preserve">федеральное государственное бюджетное образовательное учреждение высшего образования </t>
  </si>
  <si>
    <t>гггггггггггггггггггггггггггггггггггггггггггггггггггггггггггггг</t>
  </si>
  <si>
    <t>1.1.2.(Н)</t>
  </si>
  <si>
    <t>Выбор темы и формулирование проблемы исследования. Формулирование  темы диссертации, ее обоснование и утверждение.  
Работа с научными источниками и опубликованными результатами по теме диссертации (отечественными и зарубежными). Включение  в  работу  научно-исследовательского семинара. 
Определение объекта и предмета исследования. Анализ состояния и степени  изученности проблемы.</t>
  </si>
  <si>
    <t>1.1.4 (Н)</t>
  </si>
  <si>
    <t xml:space="preserve">Анализ основных результатов и положений, полученных ведущими специалистами в области проводимого исследования, оценка их применимости в рамках диссертационного исследования. </t>
  </si>
  <si>
    <t xml:space="preserve">Определение и обоснование подходов и  методов исследования, выбор методов и  инструментария авторского исследования. Математическое планирование эксперимента. Организация условий проведения эксперимента. Планирование и организация научных исследований.   </t>
  </si>
  <si>
    <t>1.1.5 (Н)</t>
  </si>
  <si>
    <t>1.1.6(Н)</t>
  </si>
  <si>
    <t xml:space="preserve">Проведение исследования/эксперимента. Обработка результатов исследования. Апробация и рефлексия полученных промежуточных научных результатов на научных семинарах кафедры. Участие в работе научного семинара. Выполнение научно-исследовательских работ по гранту (при наличии). 
 </t>
  </si>
  <si>
    <t>1.1.7(Н)</t>
  </si>
  <si>
    <t>1.1.8 (Н)</t>
  </si>
  <si>
    <t>1.2.4 (Н)</t>
  </si>
  <si>
    <t>Аналитический отчет  по  итогам проведенного исследования. 
Доклад  на профильной конференции.   Представление основных результатов (выводов) и их оценка научным сообществом кафедры</t>
  </si>
  <si>
    <t>1.3.7 (Н)</t>
  </si>
  <si>
    <t>1.3.8 (Н)</t>
  </si>
  <si>
    <t>1.3.2.7 (Н)</t>
  </si>
  <si>
    <t>1.3.2.8 (Н)</t>
  </si>
  <si>
    <t>IV</t>
  </si>
  <si>
    <t xml:space="preserve">Распределение зачетных единиц                                             (по семестрам)
</t>
  </si>
  <si>
    <t>Всего часов по  плану подготовки аспиранта без факультативов</t>
  </si>
  <si>
    <t>Всего зач.единиц по плану подготовки аспиранта                                                                                                      без факультативов</t>
  </si>
  <si>
    <t>Срок обучения: 4 года</t>
  </si>
  <si>
    <t>Институт лесного комплекса, ландшафтной архитектуры, транспорта и экологии</t>
  </si>
  <si>
    <t>Директор ИЛКЛАТиЭ</t>
  </si>
  <si>
    <t>Д.И.Нартов</t>
  </si>
  <si>
    <t>В.В.Камынин</t>
  </si>
  <si>
    <t>ОДиФ</t>
  </si>
  <si>
    <t>Зав.кафедрой ОДиФ</t>
  </si>
  <si>
    <t>Научная специальность 2.5.2. Машиноведение</t>
  </si>
  <si>
    <r>
      <rPr>
        <b/>
        <sz val="9"/>
        <rFont val="Times New Roman"/>
        <family val="1"/>
        <charset val="204"/>
      </rPr>
      <t>Обозначения:</t>
    </r>
    <r>
      <rPr>
        <sz val="9"/>
        <rFont val="Times New Roman"/>
        <family val="1"/>
        <charset val="204"/>
      </rPr>
      <t xml:space="preserve"> (  )– образовательный компонет; (П) – практика; (Н) - научный компонент; (Э) - промежуточная аттестация; (Г) - итоговая аттестация; (К) - каникулы.</t>
    </r>
  </si>
  <si>
    <t>Машиноведение</t>
  </si>
  <si>
    <t>Современные методы экспериментальных исследований и системы приводов и деталей машин</t>
  </si>
  <si>
    <t>Современные методы инженерных расчётов системы приводов и деталей машин</t>
  </si>
  <si>
    <t>Кандидатский экзамен по специальной дисциплине "Машиноведение"</t>
  </si>
  <si>
    <t>Экзамен подисциплине "Современные методы экспериментальных исследований и системы приводов и деталей машин"</t>
  </si>
  <si>
    <t>8 1/3</t>
  </si>
  <si>
    <t>3 2/3</t>
  </si>
  <si>
    <t>29 1/3</t>
  </si>
  <si>
    <t>2 2/3</t>
  </si>
  <si>
    <t xml:space="preserve"> Сбор экспериментального материала. Подготовка теоретико-методологических разделов диссертации. Проведение научных исследований по теме диссертации; статистическая обработка полученных результатов; участие в научных семинарах и конференциях. Подготовка текста диссертации.</t>
  </si>
  <si>
    <t xml:space="preserve">Проведение оригинального исследования/эксперимента. Описание результатов проведенного научного исследования. Сбор и обновление фактического материала для диссертации. Использование методов обработки данных. Оценка достоверности данных, их достаточности для завершения работы над диссертацией.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 . 
 </t>
  </si>
  <si>
    <t xml:space="preserve">Проведение оригинального исследования/эксперимента. Обработка результатов. Формулирование промежуточных выводов.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диссертации. 
 </t>
  </si>
  <si>
    <t xml:space="preserve">Представление рукописи диссертации к итоговой аттестации. </t>
  </si>
  <si>
    <t>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</si>
  <si>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1.2.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</si>
  <si>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1.3.2(Н)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</si>
  <si>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Публикация не менее 2 научных статей (в том числе в изданиях, рекомендованных ВАК РФ) и 2 тезисов докладов в сборнике трудов конференции.</t>
  </si>
  <si>
    <t xml:space="preserve">Протокол № 16  от 26.06.2026 </t>
  </si>
  <si>
    <t>"______" _______________________ 2026 г.</t>
  </si>
  <si>
    <t>"Общетехнические дисциплины и физика", "Транспортно-технологические машины и сервис"</t>
  </si>
  <si>
    <t>Год начала подготовки (по учебному плану) 2026</t>
  </si>
  <si>
    <t>Учебный год  2026-2027</t>
  </si>
  <si>
    <t>Зав.кафедрой ТТМиС</t>
  </si>
  <si>
    <t>П.В.Тихомиров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</si>
</sst>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sz val="2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charset val="204"/>
    </font>
    <font>
      <b/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"/>
      <family val="1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28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1" fillId="0" borderId="0" xfId="0" applyFont="1" applyAlignment="1" applyProtection="1">
      <protection hidden="1"/>
    </xf>
    <xf numFmtId="0" fontId="11" fillId="0" borderId="0" xfId="0" applyFont="1" applyAlignment="1" applyProtection="1">
      <alignment horizontal="centerContinuous"/>
      <protection hidden="1"/>
    </xf>
    <xf numFmtId="0" fontId="1" fillId="0" borderId="0" xfId="0" applyFont="1" applyProtection="1">
      <protection hidden="1"/>
    </xf>
    <xf numFmtId="0" fontId="0" fillId="0" borderId="0" xfId="0" applyAlignment="1"/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" fillId="0" borderId="0" xfId="0" applyFont="1" applyAlignment="1" applyProtection="1">
      <protection hidden="1"/>
    </xf>
    <xf numFmtId="49" fontId="12" fillId="0" borderId="0" xfId="0" applyNumberFormat="1" applyFont="1" applyFill="1" applyAlignment="1" applyProtection="1">
      <alignment vertical="center" wrapText="1" shrinkToFit="1"/>
    </xf>
    <xf numFmtId="0" fontId="11" fillId="0" borderId="0" xfId="0" applyFont="1" applyAlignment="1" applyProtection="1">
      <alignment vertical="center"/>
    </xf>
    <xf numFmtId="0" fontId="14" fillId="0" borderId="0" xfId="0" applyNumberFormat="1" applyFont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left" vertical="center"/>
      <protection hidden="1"/>
    </xf>
    <xf numFmtId="0" fontId="15" fillId="0" borderId="0" xfId="0" applyFont="1" applyFill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49" fontId="1" fillId="0" borderId="0" xfId="0" applyNumberFormat="1" applyFont="1" applyFill="1" applyBorder="1" applyAlignment="1" applyProtection="1"/>
    <xf numFmtId="0" fontId="18" fillId="0" borderId="0" xfId="0" applyFont="1" applyBorder="1" applyAlignment="1" applyProtection="1">
      <protection hidden="1"/>
    </xf>
    <xf numFmtId="0" fontId="13" fillId="0" borderId="0" xfId="0" applyFont="1"/>
    <xf numFmtId="0" fontId="11" fillId="0" borderId="0" xfId="0" applyFont="1"/>
    <xf numFmtId="0" fontId="19" fillId="0" borderId="0" xfId="0" applyFont="1"/>
    <xf numFmtId="0" fontId="1" fillId="0" borderId="4" xfId="0" applyFont="1" applyBorder="1"/>
    <xf numFmtId="0" fontId="2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1" fillId="0" borderId="0" xfId="0" applyFont="1" applyAlignment="1"/>
    <xf numFmtId="0" fontId="1" fillId="0" borderId="0" xfId="0" applyFont="1" applyAlignment="1"/>
    <xf numFmtId="49" fontId="22" fillId="2" borderId="5" xfId="0" applyNumberFormat="1" applyFont="1" applyFill="1" applyBorder="1" applyAlignment="1">
      <alignment horizontal="center" vertical="center" textRotation="90"/>
    </xf>
    <xf numFmtId="49" fontId="22" fillId="2" borderId="6" xfId="0" applyNumberFormat="1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7" fillId="0" borderId="0" xfId="0" applyFont="1" applyBorder="1" applyAlignment="1" applyProtection="1">
      <alignment horizontal="left"/>
      <protection hidden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25" fillId="0" borderId="0" xfId="0" applyFont="1" applyBorder="1" applyAlignment="1" applyProtection="1">
      <protection hidden="1"/>
    </xf>
    <xf numFmtId="0" fontId="25" fillId="0" borderId="4" xfId="0" applyFont="1" applyBorder="1" applyAlignment="1" applyProtection="1">
      <protection hidden="1"/>
    </xf>
    <xf numFmtId="0" fontId="8" fillId="0" borderId="0" xfId="0" applyFont="1" applyBorder="1" applyAlignment="1" applyProtection="1">
      <protection hidden="1"/>
    </xf>
    <xf numFmtId="49" fontId="17" fillId="0" borderId="0" xfId="0" applyNumberFormat="1" applyFont="1" applyFill="1" applyBorder="1" applyAlignment="1" applyProtection="1">
      <alignment horizontal="center"/>
    </xf>
    <xf numFmtId="49" fontId="29" fillId="0" borderId="0" xfId="0" applyNumberFormat="1" applyFont="1" applyFill="1" applyBorder="1" applyAlignment="1" applyProtection="1">
      <alignment horizontal="left"/>
    </xf>
    <xf numFmtId="49" fontId="29" fillId="0" borderId="0" xfId="0" applyNumberFormat="1" applyFont="1" applyFill="1" applyBorder="1" applyAlignment="1" applyProtection="1">
      <alignment horizontal="center"/>
    </xf>
    <xf numFmtId="0" fontId="13" fillId="0" borderId="0" xfId="0" applyFont="1" applyBorder="1" applyAlignment="1" applyProtection="1">
      <protection hidden="1"/>
    </xf>
    <xf numFmtId="49" fontId="22" fillId="2" borderId="7" xfId="0" applyNumberFormat="1" applyFont="1" applyFill="1" applyBorder="1" applyAlignment="1">
      <alignment horizontal="center" vertical="center" textRotation="90"/>
    </xf>
    <xf numFmtId="49" fontId="22" fillId="2" borderId="8" xfId="0" applyNumberFormat="1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 wrapText="1"/>
    </xf>
    <xf numFmtId="0" fontId="23" fillId="2" borderId="9" xfId="0" applyFont="1" applyFill="1" applyBorder="1" applyAlignment="1">
      <alignment horizontal="center" vertical="center" shrinkToFit="1"/>
    </xf>
    <xf numFmtId="49" fontId="30" fillId="2" borderId="9" xfId="0" applyNumberFormat="1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0" xfId="0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0" fontId="13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left"/>
      <protection hidden="1"/>
    </xf>
    <xf numFmtId="0" fontId="16" fillId="0" borderId="0" xfId="0" applyFont="1" applyFill="1" applyAlignment="1" applyProtection="1">
      <alignment horizontal="center"/>
      <protection hidden="1"/>
    </xf>
    <xf numFmtId="0" fontId="31" fillId="0" borderId="0" xfId="0" applyFont="1" applyAlignment="1" applyProtection="1">
      <protection hidden="1"/>
    </xf>
    <xf numFmtId="49" fontId="28" fillId="0" borderId="0" xfId="0" applyNumberFormat="1" applyFont="1" applyFill="1" applyAlignment="1" applyProtection="1">
      <alignment vertical="center" wrapText="1" shrinkToFit="1"/>
    </xf>
    <xf numFmtId="0" fontId="32" fillId="0" borderId="0" xfId="0" applyFont="1" applyFill="1" applyAlignment="1" applyProtection="1">
      <alignment horizontal="center"/>
      <protection hidden="1"/>
    </xf>
    <xf numFmtId="14" fontId="33" fillId="0" borderId="0" xfId="0" applyNumberFormat="1" applyFont="1" applyFill="1" applyBorder="1" applyAlignment="1" applyProtection="1">
      <alignment horizontal="center"/>
      <protection hidden="1"/>
    </xf>
    <xf numFmtId="0" fontId="33" fillId="0" borderId="0" xfId="0" applyFont="1" applyFill="1" applyBorder="1" applyAlignment="1" applyProtection="1">
      <alignment horizontal="center"/>
      <protection hidden="1"/>
    </xf>
    <xf numFmtId="14" fontId="8" fillId="0" borderId="0" xfId="0" applyNumberFormat="1" applyFont="1" applyFill="1" applyBorder="1" applyAlignment="1" applyProtection="1">
      <alignment horizontal="center"/>
      <protection hidden="1"/>
    </xf>
    <xf numFmtId="0" fontId="32" fillId="0" borderId="0" xfId="0" applyFont="1" applyFill="1" applyBorder="1" applyAlignment="1" applyProtection="1">
      <alignment horizontal="center"/>
      <protection hidden="1"/>
    </xf>
    <xf numFmtId="14" fontId="18" fillId="0" borderId="0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Fill="1" applyAlignment="1" applyProtection="1">
      <alignment vertical="center"/>
      <protection hidden="1"/>
    </xf>
    <xf numFmtId="0" fontId="32" fillId="0" borderId="0" xfId="0" applyFont="1" applyFill="1" applyAlignment="1" applyProtection="1">
      <alignment horizontal="center" vertical="center"/>
      <protection hidden="1"/>
    </xf>
    <xf numFmtId="0" fontId="22" fillId="0" borderId="0" xfId="0" applyFont="1" applyFill="1" applyAlignment="1" applyProtection="1">
      <alignment horizontal="center"/>
      <protection hidden="1"/>
    </xf>
    <xf numFmtId="0" fontId="8" fillId="0" borderId="0" xfId="0" applyFont="1"/>
    <xf numFmtId="0" fontId="0" fillId="0" borderId="4" xfId="0" applyBorder="1"/>
    <xf numFmtId="0" fontId="13" fillId="0" borderId="4" xfId="0" applyFont="1" applyBorder="1" applyAlignment="1" applyProtection="1">
      <protection hidden="1"/>
    </xf>
    <xf numFmtId="0" fontId="38" fillId="0" borderId="1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center" vertical="center"/>
    </xf>
    <xf numFmtId="0" fontId="0" fillId="0" borderId="1" xfId="0" applyBorder="1"/>
    <xf numFmtId="49" fontId="30" fillId="2" borderId="5" xfId="0" applyNumberFormat="1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20" fillId="0" borderId="5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6" xfId="0" applyBorder="1"/>
    <xf numFmtId="0" fontId="20" fillId="0" borderId="5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39" fillId="4" borderId="13" xfId="0" applyFont="1" applyFill="1" applyBorder="1" applyAlignment="1">
      <alignment vertical="center"/>
    </xf>
    <xf numFmtId="0" fontId="39" fillId="4" borderId="12" xfId="0" applyFont="1" applyFill="1" applyBorder="1" applyAlignment="1">
      <alignment vertical="center"/>
    </xf>
    <xf numFmtId="164" fontId="1" fillId="0" borderId="13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164" fontId="1" fillId="0" borderId="15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top"/>
    </xf>
    <xf numFmtId="0" fontId="25" fillId="5" borderId="10" xfId="0" applyFont="1" applyFill="1" applyBorder="1" applyAlignment="1">
      <alignment horizontal="center" vertical="top"/>
    </xf>
    <xf numFmtId="0" fontId="8" fillId="0" borderId="21" xfId="0" applyFont="1" applyFill="1" applyBorder="1" applyAlignment="1">
      <alignment horizontal="center" vertical="top"/>
    </xf>
    <xf numFmtId="0" fontId="8" fillId="0" borderId="22" xfId="0" applyFont="1" applyFill="1" applyBorder="1" applyAlignment="1">
      <alignment horizontal="center" vertical="top"/>
    </xf>
    <xf numFmtId="0" fontId="8" fillId="0" borderId="20" xfId="0" applyFont="1" applyFill="1" applyBorder="1" applyAlignment="1">
      <alignment horizontal="center" vertical="top"/>
    </xf>
    <xf numFmtId="0" fontId="9" fillId="0" borderId="9" xfId="0" applyFont="1" applyBorder="1" applyAlignment="1"/>
    <xf numFmtId="0" fontId="9" fillId="0" borderId="25" xfId="0" applyFont="1" applyBorder="1" applyAlignment="1"/>
    <xf numFmtId="0" fontId="2" fillId="5" borderId="9" xfId="0" applyFont="1" applyFill="1" applyBorder="1" applyAlignment="1">
      <alignment horizontal="left" vertical="top" wrapText="1"/>
    </xf>
    <xf numFmtId="0" fontId="39" fillId="4" borderId="4" xfId="0" applyFont="1" applyFill="1" applyBorder="1" applyAlignment="1">
      <alignment vertical="center"/>
    </xf>
    <xf numFmtId="0" fontId="39" fillId="4" borderId="20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 textRotation="90"/>
    </xf>
    <xf numFmtId="0" fontId="2" fillId="0" borderId="26" xfId="0" applyFont="1" applyFill="1" applyBorder="1"/>
    <xf numFmtId="0" fontId="39" fillId="4" borderId="26" xfId="0" applyFont="1" applyFill="1" applyBorder="1" applyAlignment="1">
      <alignment vertical="center"/>
    </xf>
    <xf numFmtId="0" fontId="9" fillId="0" borderId="16" xfId="0" applyFont="1" applyBorder="1" applyAlignment="1"/>
    <xf numFmtId="0" fontId="2" fillId="5" borderId="25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/>
    </xf>
    <xf numFmtId="0" fontId="2" fillId="0" borderId="20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top"/>
    </xf>
    <xf numFmtId="0" fontId="25" fillId="0" borderId="20" xfId="0" applyFont="1" applyFill="1" applyBorder="1" applyAlignment="1">
      <alignment horizontal="center" vertical="top"/>
    </xf>
    <xf numFmtId="0" fontId="25" fillId="0" borderId="21" xfId="0" applyFont="1" applyFill="1" applyBorder="1" applyAlignment="1">
      <alignment horizontal="center" vertical="top"/>
    </xf>
    <xf numFmtId="0" fontId="8" fillId="0" borderId="27" xfId="0" applyFont="1" applyFill="1" applyBorder="1" applyAlignment="1">
      <alignment horizontal="center" vertical="top"/>
    </xf>
    <xf numFmtId="0" fontId="8" fillId="0" borderId="28" xfId="0" applyFont="1" applyFill="1" applyBorder="1" applyAlignment="1">
      <alignment horizontal="center" vertical="top"/>
    </xf>
    <xf numFmtId="0" fontId="8" fillId="0" borderId="29" xfId="0" applyFont="1" applyFill="1" applyBorder="1" applyAlignment="1">
      <alignment horizontal="center" vertical="top"/>
    </xf>
    <xf numFmtId="0" fontId="25" fillId="0" borderId="30" xfId="0" applyFont="1" applyFill="1" applyBorder="1" applyAlignment="1">
      <alignment horizontal="center" vertical="top"/>
    </xf>
    <xf numFmtId="0" fontId="2" fillId="5" borderId="28" xfId="0" applyFont="1" applyFill="1" applyBorder="1" applyAlignment="1">
      <alignment horizontal="center" vertical="top"/>
    </xf>
    <xf numFmtId="0" fontId="2" fillId="5" borderId="16" xfId="0" applyFont="1" applyFill="1" applyBorder="1" applyAlignment="1">
      <alignment horizontal="left" vertical="top" wrapText="1"/>
    </xf>
    <xf numFmtId="0" fontId="0" fillId="0" borderId="31" xfId="0" applyBorder="1"/>
    <xf numFmtId="1" fontId="2" fillId="5" borderId="10" xfId="0" applyNumberFormat="1" applyFont="1" applyFill="1" applyBorder="1" applyAlignment="1">
      <alignment horizontal="center" vertical="top" wrapText="1"/>
    </xf>
    <xf numFmtId="164" fontId="2" fillId="5" borderId="27" xfId="0" applyNumberFormat="1" applyFont="1" applyFill="1" applyBorder="1" applyAlignment="1">
      <alignment horizontal="center" vertical="top"/>
    </xf>
    <xf numFmtId="0" fontId="39" fillId="4" borderId="32" xfId="0" applyFont="1" applyFill="1" applyBorder="1" applyAlignment="1">
      <alignment horizontal="left" vertical="center"/>
    </xf>
    <xf numFmtId="0" fontId="0" fillId="0" borderId="33" xfId="0" applyBorder="1" applyAlignment="1">
      <alignment horizontal="left"/>
    </xf>
    <xf numFmtId="0" fontId="2" fillId="6" borderId="26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39" fillId="4" borderId="34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left" vertical="top"/>
    </xf>
    <xf numFmtId="0" fontId="1" fillId="0" borderId="35" xfId="0" applyFont="1" applyFill="1" applyBorder="1" applyAlignment="1">
      <alignment horizontal="left" vertical="top"/>
    </xf>
    <xf numFmtId="0" fontId="1" fillId="0" borderId="32" xfId="0" applyFont="1" applyFill="1" applyBorder="1" applyAlignment="1">
      <alignment horizontal="left" vertical="top"/>
    </xf>
    <xf numFmtId="0" fontId="27" fillId="0" borderId="35" xfId="0" applyFont="1" applyBorder="1" applyAlignment="1">
      <alignment horizontal="left" vertical="center" wrapText="1"/>
    </xf>
    <xf numFmtId="0" fontId="2" fillId="6" borderId="36" xfId="0" applyFont="1" applyFill="1" applyBorder="1" applyAlignment="1">
      <alignment horizontal="left" vertical="top" wrapText="1"/>
    </xf>
    <xf numFmtId="14" fontId="2" fillId="7" borderId="26" xfId="0" applyNumberFormat="1" applyFont="1" applyFill="1" applyBorder="1" applyAlignment="1">
      <alignment horizontal="left" vertical="top" wrapText="1"/>
    </xf>
    <xf numFmtId="0" fontId="1" fillId="8" borderId="26" xfId="0" applyFont="1" applyFill="1" applyBorder="1" applyAlignment="1">
      <alignment horizontal="left" vertical="top" wrapText="1"/>
    </xf>
    <xf numFmtId="0" fontId="1" fillId="0" borderId="26" xfId="0" applyNumberFormat="1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left" vertical="top"/>
    </xf>
    <xf numFmtId="0" fontId="1" fillId="0" borderId="34" xfId="0" applyFont="1" applyFill="1" applyBorder="1" applyAlignment="1">
      <alignment horizontal="left" vertical="top"/>
    </xf>
    <xf numFmtId="0" fontId="26" fillId="0" borderId="26" xfId="0" applyFont="1" applyBorder="1" applyAlignment="1">
      <alignment horizontal="left" wrapText="1"/>
    </xf>
    <xf numFmtId="0" fontId="2" fillId="5" borderId="36" xfId="0" applyFont="1" applyFill="1" applyBorder="1" applyAlignment="1">
      <alignment horizontal="left" vertical="top" wrapText="1"/>
    </xf>
    <xf numFmtId="49" fontId="1" fillId="0" borderId="35" xfId="0" applyNumberFormat="1" applyFont="1" applyFill="1" applyBorder="1" applyAlignment="1">
      <alignment horizontal="left" vertical="top"/>
    </xf>
    <xf numFmtId="49" fontId="1" fillId="0" borderId="38" xfId="0" applyNumberFormat="1" applyFont="1" applyFill="1" applyBorder="1" applyAlignment="1">
      <alignment horizontal="left" vertical="top"/>
    </xf>
    <xf numFmtId="0" fontId="8" fillId="0" borderId="39" xfId="0" applyFont="1" applyFill="1" applyBorder="1" applyAlignment="1">
      <alignment horizontal="left" vertical="top"/>
    </xf>
    <xf numFmtId="0" fontId="9" fillId="0" borderId="32" xfId="0" applyFont="1" applyBorder="1" applyAlignment="1">
      <alignment horizontal="left"/>
    </xf>
    <xf numFmtId="0" fontId="9" fillId="0" borderId="40" xfId="0" applyFont="1" applyBorder="1" applyAlignment="1">
      <alignment horizontal="left"/>
    </xf>
    <xf numFmtId="0" fontId="8" fillId="0" borderId="41" xfId="0" applyFont="1" applyFill="1" applyBorder="1" applyAlignment="1">
      <alignment horizontal="left" vertical="top"/>
    </xf>
    <xf numFmtId="0" fontId="2" fillId="0" borderId="40" xfId="0" applyFont="1" applyFill="1" applyBorder="1" applyAlignment="1">
      <alignment horizontal="left" vertical="top"/>
    </xf>
    <xf numFmtId="0" fontId="2" fillId="0" borderId="42" xfId="0" applyFont="1" applyFill="1" applyBorder="1" applyAlignment="1">
      <alignment horizontal="left" vertical="top" wrapText="1"/>
    </xf>
    <xf numFmtId="0" fontId="2" fillId="5" borderId="43" xfId="0" applyFont="1" applyFill="1" applyBorder="1" applyAlignment="1">
      <alignment horizontal="left" vertical="top" wrapText="1"/>
    </xf>
    <xf numFmtId="0" fontId="1" fillId="0" borderId="25" xfId="0" applyFont="1" applyBorder="1" applyAlignment="1">
      <alignment horizontal="center" vertical="center" textRotation="90"/>
    </xf>
    <xf numFmtId="0" fontId="1" fillId="0" borderId="44" xfId="0" applyFont="1" applyBorder="1" applyAlignment="1">
      <alignment horizontal="center" vertical="center" textRotation="90"/>
    </xf>
    <xf numFmtId="0" fontId="1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center" vertical="center"/>
    </xf>
    <xf numFmtId="0" fontId="8" fillId="0" borderId="37" xfId="0" applyFont="1" applyFill="1" applyBorder="1"/>
    <xf numFmtId="0" fontId="2" fillId="0" borderId="36" xfId="0" applyFont="1" applyFill="1" applyBorder="1"/>
    <xf numFmtId="0" fontId="8" fillId="0" borderId="36" xfId="0" applyFont="1" applyFill="1" applyBorder="1"/>
    <xf numFmtId="0" fontId="2" fillId="0" borderId="45" xfId="0" applyFont="1" applyFill="1" applyBorder="1"/>
    <xf numFmtId="0" fontId="9" fillId="0" borderId="20" xfId="0" applyFont="1" applyBorder="1" applyAlignment="1"/>
    <xf numFmtId="0" fontId="9" fillId="0" borderId="21" xfId="0" applyFont="1" applyBorder="1" applyAlignment="1"/>
    <xf numFmtId="0" fontId="9" fillId="0" borderId="22" xfId="0" applyFont="1" applyBorder="1" applyAlignment="1"/>
    <xf numFmtId="0" fontId="1" fillId="0" borderId="12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top"/>
    </xf>
    <xf numFmtId="0" fontId="2" fillId="0" borderId="41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top" wrapText="1"/>
    </xf>
    <xf numFmtId="0" fontId="26" fillId="0" borderId="35" xfId="0" applyFont="1" applyBorder="1" applyAlignment="1">
      <alignment horizontal="left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top" wrapText="1"/>
    </xf>
    <xf numFmtId="1" fontId="2" fillId="5" borderId="20" xfId="0" applyNumberFormat="1" applyFont="1" applyFill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left" vertical="top" wrapText="1"/>
    </xf>
    <xf numFmtId="0" fontId="31" fillId="0" borderId="7" xfId="0" applyFont="1" applyBorder="1" applyAlignment="1">
      <alignment horizontal="center" vertical="center" wrapText="1"/>
    </xf>
    <xf numFmtId="14" fontId="1" fillId="8" borderId="26" xfId="0" applyNumberFormat="1" applyFont="1" applyFill="1" applyBorder="1" applyAlignment="1">
      <alignment horizontal="left" vertical="top" wrapText="1"/>
    </xf>
    <xf numFmtId="0" fontId="3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41" fillId="0" borderId="32" xfId="0" applyFont="1" applyBorder="1" applyAlignment="1">
      <alignment wrapText="1"/>
    </xf>
    <xf numFmtId="0" fontId="1" fillId="0" borderId="38" xfId="0" applyNumberFormat="1" applyFont="1" applyFill="1" applyBorder="1" applyAlignment="1">
      <alignment horizontal="left" vertical="top" wrapText="1"/>
    </xf>
    <xf numFmtId="0" fontId="1" fillId="0" borderId="31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/>
    </xf>
    <xf numFmtId="0" fontId="1" fillId="0" borderId="5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top"/>
    </xf>
    <xf numFmtId="0" fontId="1" fillId="0" borderId="22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21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64" fontId="1" fillId="0" borderId="22" xfId="0" applyNumberFormat="1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36" xfId="0" applyFont="1" applyFill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left" vertical="top"/>
    </xf>
    <xf numFmtId="0" fontId="1" fillId="0" borderId="42" xfId="0" applyFont="1" applyFill="1" applyBorder="1" applyAlignment="1">
      <alignment horizontal="left" vertical="top"/>
    </xf>
    <xf numFmtId="0" fontId="34" fillId="7" borderId="36" xfId="0" applyNumberFormat="1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left" vertical="top"/>
    </xf>
    <xf numFmtId="0" fontId="1" fillId="8" borderId="45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26" fillId="0" borderId="46" xfId="0" applyFont="1" applyBorder="1" applyAlignment="1">
      <alignment horizontal="left" vertical="center" wrapText="1"/>
    </xf>
    <xf numFmtId="0" fontId="26" fillId="0" borderId="26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top"/>
    </xf>
    <xf numFmtId="0" fontId="27" fillId="8" borderId="42" xfId="0" applyFont="1" applyFill="1" applyBorder="1" applyAlignment="1">
      <alignment vertical="center" wrapText="1"/>
    </xf>
    <xf numFmtId="0" fontId="27" fillId="8" borderId="43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5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25" xfId="0" applyBorder="1" applyAlignment="1">
      <alignment vertical="center"/>
    </xf>
    <xf numFmtId="0" fontId="25" fillId="0" borderId="10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25" fillId="5" borderId="29" xfId="0" applyFont="1" applyFill="1" applyBorder="1" applyAlignment="1">
      <alignment horizontal="center" vertical="center"/>
    </xf>
    <xf numFmtId="0" fontId="25" fillId="5" borderId="28" xfId="0" applyFont="1" applyFill="1" applyBorder="1" applyAlignment="1">
      <alignment horizontal="center" vertical="center"/>
    </xf>
    <xf numFmtId="164" fontId="2" fillId="5" borderId="2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2" fillId="5" borderId="58" xfId="0" applyFont="1" applyFill="1" applyBorder="1" applyAlignment="1">
      <alignment horizontal="left" vertical="center" wrapText="1"/>
    </xf>
    <xf numFmtId="0" fontId="1" fillId="0" borderId="4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/>
    </xf>
    <xf numFmtId="0" fontId="41" fillId="0" borderId="35" xfId="0" applyFont="1" applyBorder="1" applyAlignment="1">
      <alignment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31" fillId="0" borderId="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top" wrapText="1"/>
    </xf>
    <xf numFmtId="0" fontId="38" fillId="0" borderId="1" xfId="0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0" fillId="0" borderId="0" xfId="0" applyNumberFormat="1"/>
    <xf numFmtId="0" fontId="1" fillId="8" borderId="6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2" fillId="5" borderId="58" xfId="0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top" wrapText="1"/>
    </xf>
    <xf numFmtId="0" fontId="38" fillId="0" borderId="2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22" fillId="2" borderId="5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23" fillId="2" borderId="7" xfId="0" applyFont="1" applyFill="1" applyBorder="1" applyAlignment="1">
      <alignment horizontal="center" vertical="center" shrinkToFit="1"/>
    </xf>
    <xf numFmtId="0" fontId="24" fillId="3" borderId="7" xfId="0" applyFont="1" applyFill="1" applyBorder="1" applyAlignment="1" applyProtection="1">
      <alignment horizontal="center" vertical="center" shrinkToFit="1"/>
      <protection hidden="1"/>
    </xf>
    <xf numFmtId="0" fontId="40" fillId="3" borderId="7" xfId="0" applyFont="1" applyFill="1" applyBorder="1" applyAlignment="1" applyProtection="1">
      <alignment horizontal="center" vertical="center" shrinkToFit="1"/>
      <protection hidden="1"/>
    </xf>
    <xf numFmtId="0" fontId="22" fillId="0" borderId="56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left"/>
      <protection hidden="1"/>
    </xf>
    <xf numFmtId="0" fontId="22" fillId="0" borderId="28" xfId="0" applyFont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" fillId="0" borderId="57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48" xfId="0" applyFont="1" applyBorder="1" applyAlignment="1">
      <alignment horizontal="center" vertical="center" textRotation="90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/>
    </xf>
    <xf numFmtId="0" fontId="2" fillId="0" borderId="48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39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/>
    </xf>
    <xf numFmtId="0" fontId="2" fillId="0" borderId="55" xfId="0" applyFont="1" applyBorder="1" applyAlignment="1">
      <alignment horizontal="center" vertical="center" textRotation="90"/>
    </xf>
    <xf numFmtId="0" fontId="1" fillId="0" borderId="39" xfId="0" applyFont="1" applyBorder="1" applyAlignment="1">
      <alignment horizontal="center" vertical="center" textRotation="90" wrapText="1"/>
    </xf>
    <xf numFmtId="0" fontId="1" fillId="0" borderId="51" xfId="0" applyFont="1" applyBorder="1" applyAlignment="1">
      <alignment horizontal="center" vertical="center" textRotation="90"/>
    </xf>
    <xf numFmtId="0" fontId="1" fillId="0" borderId="52" xfId="0" applyFont="1" applyBorder="1" applyAlignment="1">
      <alignment horizontal="center" vertical="center" textRotation="90"/>
    </xf>
    <xf numFmtId="0" fontId="35" fillId="0" borderId="23" xfId="0" applyFont="1" applyBorder="1" applyAlignment="1">
      <alignment horizontal="center" vertical="center" textRotation="255"/>
    </xf>
    <xf numFmtId="0" fontId="35" fillId="0" borderId="47" xfId="0" applyFont="1" applyBorder="1" applyAlignment="1">
      <alignment horizontal="center" vertical="center" textRotation="255"/>
    </xf>
    <xf numFmtId="0" fontId="1" fillId="0" borderId="49" xfId="0" applyFont="1" applyBorder="1" applyAlignment="1">
      <alignment horizontal="center" vertical="center" textRotation="90" wrapText="1"/>
    </xf>
    <xf numFmtId="0" fontId="1" fillId="0" borderId="50" xfId="0" applyFont="1" applyBorder="1" applyAlignment="1">
      <alignment horizontal="center" vertical="center" textRotation="90" wrapText="1"/>
    </xf>
    <xf numFmtId="12" fontId="11" fillId="3" borderId="56" xfId="0" applyNumberFormat="1" applyFont="1" applyFill="1" applyBorder="1" applyAlignment="1" applyProtection="1">
      <alignment horizontal="center" vertical="center" wrapText="1" shrinkToFit="1"/>
      <protection hidden="1"/>
    </xf>
    <xf numFmtId="0" fontId="11" fillId="3" borderId="7" xfId="0" applyFont="1" applyFill="1" applyBorder="1" applyAlignment="1" applyProtection="1">
      <alignment horizontal="center" vertical="center" wrapText="1" shrinkToFit="1"/>
      <protection hidden="1"/>
    </xf>
    <xf numFmtId="0" fontId="11" fillId="3" borderId="48" xfId="0" applyFont="1" applyFill="1" applyBorder="1" applyAlignment="1" applyProtection="1">
      <alignment horizontal="center" vertical="center" wrapText="1" shrinkToFit="1"/>
      <protection hidden="1"/>
    </xf>
    <xf numFmtId="0" fontId="20" fillId="8" borderId="56" xfId="0" applyFont="1" applyFill="1" applyBorder="1" applyAlignment="1">
      <alignment horizontal="center" vertical="center"/>
    </xf>
    <xf numFmtId="0" fontId="20" fillId="8" borderId="7" xfId="0" applyFont="1" applyFill="1" applyBorder="1" applyAlignment="1">
      <alignment horizontal="center" vertical="center"/>
    </xf>
    <xf numFmtId="0" fontId="20" fillId="8" borderId="48" xfId="0" applyFont="1" applyFill="1" applyBorder="1" applyAlignment="1">
      <alignment horizontal="center" vertical="center"/>
    </xf>
    <xf numFmtId="49" fontId="11" fillId="0" borderId="56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48" xfId="0" applyNumberFormat="1" applyFont="1" applyBorder="1" applyAlignment="1">
      <alignment horizontal="center" vertical="center" wrapText="1"/>
    </xf>
    <xf numFmtId="0" fontId="24" fillId="3" borderId="56" xfId="0" applyFont="1" applyFill="1" applyBorder="1" applyAlignment="1" applyProtection="1">
      <alignment horizontal="center" vertical="center" shrinkToFit="1"/>
      <protection hidden="1"/>
    </xf>
    <xf numFmtId="0" fontId="24" fillId="3" borderId="7" xfId="0" applyFont="1" applyFill="1" applyBorder="1" applyAlignment="1" applyProtection="1">
      <alignment horizontal="center" vertical="center" shrinkToFit="1"/>
      <protection hidden="1"/>
    </xf>
    <xf numFmtId="0" fontId="24" fillId="3" borderId="48" xfId="0" applyFont="1" applyFill="1" applyBorder="1" applyAlignment="1" applyProtection="1">
      <alignment horizontal="center" vertical="center" shrinkToFit="1"/>
      <protection hidden="1"/>
    </xf>
    <xf numFmtId="0" fontId="31" fillId="8" borderId="56" xfId="0" applyFont="1" applyFill="1" applyBorder="1" applyAlignment="1">
      <alignment horizontal="center" vertical="center" wrapText="1"/>
    </xf>
    <xf numFmtId="0" fontId="31" fillId="8" borderId="7" xfId="0" applyFont="1" applyFill="1" applyBorder="1" applyAlignment="1">
      <alignment horizontal="center" vertical="center" wrapText="1"/>
    </xf>
    <xf numFmtId="0" fontId="31" fillId="8" borderId="48" xfId="0" applyFont="1" applyFill="1" applyBorder="1" applyAlignment="1">
      <alignment horizontal="center" vertical="center" wrapText="1"/>
    </xf>
    <xf numFmtId="0" fontId="24" fillId="3" borderId="56" xfId="0" applyFont="1" applyFill="1" applyBorder="1" applyAlignment="1" applyProtection="1">
      <alignment horizontal="center" vertical="center" wrapText="1" shrinkToFit="1"/>
      <protection hidden="1"/>
    </xf>
    <xf numFmtId="0" fontId="24" fillId="3" borderId="7" xfId="0" applyFont="1" applyFill="1" applyBorder="1" applyAlignment="1" applyProtection="1">
      <alignment horizontal="center" vertical="center" wrapText="1" shrinkToFit="1"/>
      <protection hidden="1"/>
    </xf>
    <xf numFmtId="0" fontId="24" fillId="3" borderId="48" xfId="0" applyFont="1" applyFill="1" applyBorder="1" applyAlignment="1" applyProtection="1">
      <alignment horizontal="center" vertical="center" wrapText="1" shrinkToFit="1"/>
      <protection hidden="1"/>
    </xf>
    <xf numFmtId="0" fontId="31" fillId="0" borderId="59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40" fillId="3" borderId="56" xfId="0" applyFont="1" applyFill="1" applyBorder="1" applyAlignment="1" applyProtection="1">
      <alignment horizontal="center" vertical="center" shrinkToFit="1"/>
      <protection hidden="1"/>
    </xf>
    <xf numFmtId="0" fontId="40" fillId="3" borderId="7" xfId="0" applyFont="1" applyFill="1" applyBorder="1" applyAlignment="1" applyProtection="1">
      <alignment horizontal="center" vertical="center" shrinkToFit="1"/>
      <protection hidden="1"/>
    </xf>
    <xf numFmtId="0" fontId="40" fillId="3" borderId="48" xfId="0" applyFont="1" applyFill="1" applyBorder="1" applyAlignment="1" applyProtection="1">
      <alignment horizontal="center" vertical="center" shrinkToFit="1"/>
      <protection hidden="1"/>
    </xf>
    <xf numFmtId="0" fontId="13" fillId="0" borderId="0" xfId="0" applyFont="1" applyAlignment="1">
      <alignment horizontal="left"/>
    </xf>
    <xf numFmtId="49" fontId="8" fillId="0" borderId="0" xfId="0" applyNumberFormat="1" applyFont="1" applyFill="1" applyAlignment="1" applyProtection="1">
      <alignment horizontal="center" vertical="center" wrapText="1" shrinkToFit="1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6" fillId="0" borderId="0" xfId="0" applyFont="1" applyFill="1" applyAlignment="1" applyProtection="1">
      <alignment horizontal="center"/>
      <protection hidden="1"/>
    </xf>
    <xf numFmtId="49" fontId="17" fillId="0" borderId="0" xfId="0" applyNumberFormat="1" applyFont="1" applyFill="1" applyBorder="1" applyAlignment="1" applyProtection="1">
      <alignment horizontal="center" wrapText="1"/>
    </xf>
    <xf numFmtId="49" fontId="17" fillId="0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  <protection hidden="1"/>
    </xf>
    <xf numFmtId="0" fontId="20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 vertical="center"/>
    </xf>
    <xf numFmtId="0" fontId="31" fillId="8" borderId="7" xfId="0" applyFont="1" applyFill="1" applyBorder="1" applyAlignment="1">
      <alignment horizontal="center" vertical="center"/>
    </xf>
    <xf numFmtId="0" fontId="31" fillId="8" borderId="48" xfId="0" applyFont="1" applyFill="1" applyBorder="1" applyAlignment="1">
      <alignment horizontal="center" vertical="center"/>
    </xf>
    <xf numFmtId="0" fontId="20" fillId="8" borderId="59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20" fillId="8" borderId="18" xfId="0" applyFont="1" applyFill="1" applyBorder="1" applyAlignment="1">
      <alignment horizontal="center" vertical="center"/>
    </xf>
    <xf numFmtId="0" fontId="31" fillId="8" borderId="21" xfId="0" applyFont="1" applyFill="1" applyBorder="1" applyAlignment="1">
      <alignment horizontal="center" vertical="center"/>
    </xf>
    <xf numFmtId="0" fontId="31" fillId="8" borderId="56" xfId="0" applyFont="1" applyFill="1" applyBorder="1" applyAlignment="1">
      <alignment horizontal="center" vertical="center"/>
    </xf>
    <xf numFmtId="0" fontId="11" fillId="3" borderId="7" xfId="0" applyFont="1" applyFill="1" applyBorder="1" applyAlignment="1" applyProtection="1">
      <alignment horizontal="center" vertical="center" shrinkToFit="1"/>
      <protection hidden="1"/>
    </xf>
    <xf numFmtId="0" fontId="11" fillId="3" borderId="48" xfId="0" applyFont="1" applyFill="1" applyBorder="1" applyAlignment="1" applyProtection="1">
      <alignment horizontal="center" vertical="center" shrinkToFit="1"/>
      <protection hidden="1"/>
    </xf>
    <xf numFmtId="0" fontId="11" fillId="0" borderId="5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31" fillId="0" borderId="56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23" fillId="2" borderId="5" xfId="0" applyFont="1" applyFill="1" applyBorder="1" applyAlignment="1" applyProtection="1">
      <alignment horizontal="center" vertical="center" textRotation="90" shrinkToFit="1"/>
      <protection hidden="1"/>
    </xf>
    <xf numFmtId="0" fontId="23" fillId="2" borderId="7" xfId="0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8" fillId="0" borderId="0" xfId="0" applyFont="1" applyBorder="1" applyAlignment="1" applyProtection="1">
      <alignment horizontal="center"/>
      <protection hidden="1"/>
    </xf>
    <xf numFmtId="0" fontId="22" fillId="2" borderId="5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22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center" vertical="top"/>
      <protection hidden="1"/>
    </xf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3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tabSelected="1" zoomScale="82" zoomScaleNormal="82" zoomScaleSheetLayoutView="100" workbookViewId="0">
      <pane ySplit="4" topLeftCell="A45" activePane="bottomLeft" state="frozen"/>
      <selection pane="bottomLeft" activeCell="F45" sqref="F45"/>
    </sheetView>
  </sheetViews>
  <sheetFormatPr defaultRowHeight="12.75" x14ac:dyDescent="0.2"/>
  <cols>
    <col min="1" max="1" width="10.7109375" style="111" customWidth="1"/>
    <col min="2" max="2" width="41.28515625" customWidth="1"/>
    <col min="3" max="5" width="4.28515625" customWidth="1"/>
    <col min="6" max="6" width="5" customWidth="1"/>
    <col min="7" max="7" width="5.7109375" customWidth="1"/>
    <col min="8" max="8" width="6.5703125" customWidth="1"/>
    <col min="9" max="9" width="5.140625" customWidth="1"/>
    <col min="10" max="10" width="5" customWidth="1"/>
    <col min="11" max="12" width="4.7109375" customWidth="1"/>
    <col min="13" max="13" width="4.28515625" customWidth="1"/>
    <col min="14" max="14" width="5.7109375" customWidth="1"/>
    <col min="15" max="15" width="4.85546875" customWidth="1"/>
    <col min="16" max="16" width="5" customWidth="1"/>
    <col min="17" max="17" width="4.7109375" customWidth="1"/>
    <col min="18" max="18" width="5.140625" customWidth="1"/>
    <col min="19" max="21" width="4.7109375" customWidth="1"/>
    <col min="22" max="22" width="5.140625" customWidth="1"/>
    <col min="23" max="23" width="7.7109375" customWidth="1"/>
  </cols>
  <sheetData>
    <row r="1" spans="1:23" ht="15" customHeight="1" thickBot="1" x14ac:dyDescent="0.25">
      <c r="A1" s="332" t="s">
        <v>14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</row>
    <row r="2" spans="1:23" ht="39" customHeight="1" x14ac:dyDescent="0.2">
      <c r="A2" s="333"/>
      <c r="B2" s="336" t="s">
        <v>0</v>
      </c>
      <c r="C2" s="339" t="s">
        <v>1</v>
      </c>
      <c r="D2" s="340"/>
      <c r="E2" s="340"/>
      <c r="F2" s="341"/>
      <c r="G2" s="344" t="s">
        <v>4</v>
      </c>
      <c r="H2" s="326" t="s">
        <v>5</v>
      </c>
      <c r="I2" s="326" t="s">
        <v>6</v>
      </c>
      <c r="J2" s="322" t="s">
        <v>7</v>
      </c>
      <c r="K2" s="320"/>
      <c r="L2" s="320"/>
      <c r="M2" s="320"/>
      <c r="N2" s="323"/>
      <c r="O2" s="320" t="s">
        <v>237</v>
      </c>
      <c r="P2" s="320"/>
      <c r="Q2" s="320"/>
      <c r="R2" s="321"/>
      <c r="S2" s="321"/>
      <c r="T2" s="321"/>
      <c r="U2" s="321"/>
      <c r="V2" s="321"/>
      <c r="W2" s="347" t="s">
        <v>8</v>
      </c>
    </row>
    <row r="3" spans="1:23" ht="27" customHeight="1" x14ac:dyDescent="0.2">
      <c r="A3" s="334"/>
      <c r="B3" s="337"/>
      <c r="C3" s="342"/>
      <c r="D3" s="342"/>
      <c r="E3" s="342"/>
      <c r="F3" s="343"/>
      <c r="G3" s="345"/>
      <c r="H3" s="327"/>
      <c r="I3" s="327"/>
      <c r="J3" s="324" t="s">
        <v>9</v>
      </c>
      <c r="K3" s="324" t="s">
        <v>10</v>
      </c>
      <c r="L3" s="324" t="s">
        <v>11</v>
      </c>
      <c r="M3" s="329" t="s">
        <v>12</v>
      </c>
      <c r="N3" s="352" t="s">
        <v>121</v>
      </c>
      <c r="O3" s="350">
        <v>1</v>
      </c>
      <c r="P3" s="330">
        <v>2</v>
      </c>
      <c r="Q3" s="330">
        <v>3</v>
      </c>
      <c r="R3" s="330">
        <v>4</v>
      </c>
      <c r="S3" s="330">
        <v>5</v>
      </c>
      <c r="T3" s="330">
        <v>6</v>
      </c>
      <c r="U3" s="330">
        <v>7</v>
      </c>
      <c r="V3" s="330">
        <v>8</v>
      </c>
      <c r="W3" s="348"/>
    </row>
    <row r="4" spans="1:23" ht="111.75" customHeight="1" thickBot="1" x14ac:dyDescent="0.25">
      <c r="A4" s="335"/>
      <c r="B4" s="338"/>
      <c r="C4" s="181" t="s">
        <v>3</v>
      </c>
      <c r="D4" s="134" t="s">
        <v>2</v>
      </c>
      <c r="E4" s="134" t="s">
        <v>72</v>
      </c>
      <c r="F4" s="182" t="s">
        <v>70</v>
      </c>
      <c r="G4" s="346"/>
      <c r="H4" s="328"/>
      <c r="I4" s="328"/>
      <c r="J4" s="325"/>
      <c r="K4" s="325"/>
      <c r="L4" s="325"/>
      <c r="M4" s="325"/>
      <c r="N4" s="353"/>
      <c r="O4" s="351"/>
      <c r="P4" s="331"/>
      <c r="Q4" s="331"/>
      <c r="R4" s="331"/>
      <c r="S4" s="331"/>
      <c r="T4" s="331"/>
      <c r="U4" s="331"/>
      <c r="V4" s="331"/>
      <c r="W4" s="349"/>
    </row>
    <row r="5" spans="1:23" ht="15" customHeight="1" x14ac:dyDescent="0.2">
      <c r="A5" s="158" t="s">
        <v>157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3"/>
    </row>
    <row r="6" spans="1:23" ht="30" customHeight="1" x14ac:dyDescent="0.2">
      <c r="A6" s="159"/>
      <c r="B6" s="156" t="s">
        <v>143</v>
      </c>
      <c r="C6" s="318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135"/>
    </row>
    <row r="7" spans="1:23" ht="114" customHeight="1" x14ac:dyDescent="0.2">
      <c r="A7" s="160" t="s">
        <v>144</v>
      </c>
      <c r="B7" s="157" t="s">
        <v>221</v>
      </c>
      <c r="C7" s="210" t="s">
        <v>74</v>
      </c>
      <c r="D7" s="212" t="s">
        <v>74</v>
      </c>
      <c r="E7" s="214"/>
      <c r="F7" s="214"/>
      <c r="G7" s="206">
        <v>14</v>
      </c>
      <c r="H7" s="10">
        <f t="shared" ref="H7:H14" si="0">36*G7</f>
        <v>504</v>
      </c>
      <c r="I7" s="204"/>
      <c r="J7" s="204"/>
      <c r="K7" s="204"/>
      <c r="L7" s="204"/>
      <c r="M7" s="204"/>
      <c r="N7" s="289">
        <v>10</v>
      </c>
      <c r="O7" s="13">
        <v>14</v>
      </c>
      <c r="P7" s="205"/>
      <c r="Q7" s="205"/>
      <c r="R7" s="205"/>
      <c r="S7" s="205"/>
      <c r="T7" s="205"/>
      <c r="U7" s="205"/>
      <c r="V7" s="303">
        <v>0</v>
      </c>
      <c r="W7" s="305" t="s">
        <v>245</v>
      </c>
    </row>
    <row r="8" spans="1:23" ht="73.150000000000006" customHeight="1" x14ac:dyDescent="0.2">
      <c r="A8" s="160" t="s">
        <v>220</v>
      </c>
      <c r="B8" s="157" t="s">
        <v>223</v>
      </c>
      <c r="C8" s="210"/>
      <c r="D8" s="212"/>
      <c r="E8" s="214"/>
      <c r="F8" s="291"/>
      <c r="G8" s="206">
        <v>11</v>
      </c>
      <c r="H8" s="10">
        <f t="shared" si="0"/>
        <v>396</v>
      </c>
      <c r="I8" s="204"/>
      <c r="J8" s="204"/>
      <c r="K8" s="204"/>
      <c r="L8" s="204"/>
      <c r="M8" s="292"/>
      <c r="N8" s="295">
        <v>20</v>
      </c>
      <c r="O8" s="13"/>
      <c r="P8" s="13">
        <v>11</v>
      </c>
      <c r="Q8" s="293"/>
      <c r="R8" s="205"/>
      <c r="S8" s="205"/>
      <c r="T8" s="205"/>
      <c r="U8" s="205"/>
      <c r="V8" s="303">
        <v>0</v>
      </c>
      <c r="W8" s="305" t="s">
        <v>245</v>
      </c>
    </row>
    <row r="9" spans="1:23" ht="99" customHeight="1" x14ac:dyDescent="0.2">
      <c r="A9" s="160" t="s">
        <v>145</v>
      </c>
      <c r="B9" s="288" t="s">
        <v>224</v>
      </c>
      <c r="C9" s="211"/>
      <c r="D9" s="212"/>
      <c r="E9" s="212"/>
      <c r="F9" s="14"/>
      <c r="G9" s="41">
        <v>10</v>
      </c>
      <c r="H9" s="10">
        <f t="shared" si="0"/>
        <v>360</v>
      </c>
      <c r="I9" s="2"/>
      <c r="J9" s="2"/>
      <c r="K9" s="2"/>
      <c r="L9" s="2"/>
      <c r="M9" s="4"/>
      <c r="N9" s="87">
        <v>16</v>
      </c>
      <c r="O9" s="13"/>
      <c r="P9" s="193" t="s">
        <v>74</v>
      </c>
      <c r="Q9" s="193">
        <v>10</v>
      </c>
      <c r="R9" s="9"/>
      <c r="S9" s="9"/>
      <c r="T9" s="9"/>
      <c r="U9" s="9"/>
      <c r="V9" s="303">
        <v>0</v>
      </c>
      <c r="W9" s="305" t="s">
        <v>245</v>
      </c>
    </row>
    <row r="10" spans="1:23" ht="114.75" customHeight="1" x14ac:dyDescent="0.2">
      <c r="A10" s="160" t="s">
        <v>222</v>
      </c>
      <c r="B10" s="288" t="s">
        <v>258</v>
      </c>
      <c r="C10" s="211"/>
      <c r="D10" s="212"/>
      <c r="E10" s="212"/>
      <c r="F10" s="14"/>
      <c r="G10" s="41">
        <v>13</v>
      </c>
      <c r="H10" s="10">
        <f t="shared" si="0"/>
        <v>468</v>
      </c>
      <c r="I10" s="2"/>
      <c r="J10" s="2"/>
      <c r="K10" s="2"/>
      <c r="L10" s="2"/>
      <c r="M10" s="4"/>
      <c r="N10" s="87">
        <v>10</v>
      </c>
      <c r="O10" s="13"/>
      <c r="P10" s="193"/>
      <c r="Q10" s="202"/>
      <c r="R10" s="42">
        <v>13</v>
      </c>
      <c r="S10" s="9"/>
      <c r="T10" s="9"/>
      <c r="U10" s="9"/>
      <c r="V10" s="303">
        <v>0</v>
      </c>
      <c r="W10" s="305" t="s">
        <v>245</v>
      </c>
    </row>
    <row r="11" spans="1:23" ht="105" customHeight="1" x14ac:dyDescent="0.2">
      <c r="A11" s="160" t="s">
        <v>225</v>
      </c>
      <c r="B11" s="215" t="s">
        <v>227</v>
      </c>
      <c r="C11" s="211"/>
      <c r="D11" s="212" t="s">
        <v>74</v>
      </c>
      <c r="E11" s="212"/>
      <c r="F11" s="14"/>
      <c r="G11" s="41">
        <v>14</v>
      </c>
      <c r="H11" s="10">
        <f t="shared" si="0"/>
        <v>504</v>
      </c>
      <c r="I11" s="2"/>
      <c r="J11" s="2"/>
      <c r="K11" s="2"/>
      <c r="L11" s="2"/>
      <c r="M11" s="4"/>
      <c r="N11" s="87">
        <v>10</v>
      </c>
      <c r="O11" s="3"/>
      <c r="P11" s="202"/>
      <c r="Q11" s="193"/>
      <c r="R11" s="42" t="s">
        <v>74</v>
      </c>
      <c r="S11" s="42">
        <v>14</v>
      </c>
      <c r="T11" s="9"/>
      <c r="U11" s="9"/>
      <c r="V11" s="303">
        <v>0</v>
      </c>
      <c r="W11" s="305" t="s">
        <v>245</v>
      </c>
    </row>
    <row r="12" spans="1:23" ht="180" customHeight="1" x14ac:dyDescent="0.2">
      <c r="A12" s="160" t="s">
        <v>226</v>
      </c>
      <c r="B12" s="207" t="s">
        <v>260</v>
      </c>
      <c r="C12" s="213"/>
      <c r="D12" s="212"/>
      <c r="E12" s="212"/>
      <c r="F12" s="14"/>
      <c r="G12" s="41">
        <v>14</v>
      </c>
      <c r="H12" s="10">
        <f t="shared" si="0"/>
        <v>504</v>
      </c>
      <c r="I12" s="2"/>
      <c r="J12" s="2"/>
      <c r="K12" s="2"/>
      <c r="L12" s="2"/>
      <c r="M12" s="4"/>
      <c r="N12" s="87">
        <v>10</v>
      </c>
      <c r="O12" s="3"/>
      <c r="P12" s="202"/>
      <c r="Q12" s="202"/>
      <c r="R12" s="42" t="s">
        <v>74</v>
      </c>
      <c r="S12" s="9"/>
      <c r="T12" s="42">
        <v>14</v>
      </c>
      <c r="U12" s="9"/>
      <c r="V12" s="303">
        <v>0</v>
      </c>
      <c r="W12" s="305" t="s">
        <v>245</v>
      </c>
    </row>
    <row r="13" spans="1:23" ht="230.25" customHeight="1" thickBot="1" x14ac:dyDescent="0.25">
      <c r="A13" s="160" t="s">
        <v>228</v>
      </c>
      <c r="B13" s="216" t="s">
        <v>259</v>
      </c>
      <c r="C13" s="213"/>
      <c r="D13" s="212" t="s">
        <v>74</v>
      </c>
      <c r="E13" s="212"/>
      <c r="F13" s="14"/>
      <c r="G13" s="41">
        <v>12</v>
      </c>
      <c r="H13" s="10">
        <f t="shared" si="0"/>
        <v>432</v>
      </c>
      <c r="I13" s="2"/>
      <c r="J13" s="2"/>
      <c r="K13" s="2"/>
      <c r="L13" s="2"/>
      <c r="M13" s="4"/>
      <c r="N13" s="87">
        <v>10</v>
      </c>
      <c r="O13" s="3"/>
      <c r="P13" s="202"/>
      <c r="Q13" s="202"/>
      <c r="R13" s="9"/>
      <c r="S13" s="42" t="s">
        <v>74</v>
      </c>
      <c r="T13" s="42"/>
      <c r="U13" s="42">
        <v>12</v>
      </c>
      <c r="V13" s="303">
        <v>0</v>
      </c>
      <c r="W13" s="305" t="s">
        <v>245</v>
      </c>
    </row>
    <row r="14" spans="1:23" ht="84" customHeight="1" thickBot="1" x14ac:dyDescent="0.25">
      <c r="A14" s="241" t="s">
        <v>229</v>
      </c>
      <c r="B14" s="217" t="s">
        <v>217</v>
      </c>
      <c r="C14" s="219"/>
      <c r="D14" s="230"/>
      <c r="E14" s="230"/>
      <c r="F14" s="231"/>
      <c r="G14" s="232">
        <v>10</v>
      </c>
      <c r="H14" s="233">
        <f t="shared" si="0"/>
        <v>360</v>
      </c>
      <c r="I14" s="234"/>
      <c r="J14" s="234"/>
      <c r="K14" s="234"/>
      <c r="L14" s="234"/>
      <c r="M14" s="235"/>
      <c r="N14" s="236">
        <v>10</v>
      </c>
      <c r="O14" s="237"/>
      <c r="P14" s="238"/>
      <c r="Q14" s="238"/>
      <c r="R14" s="239"/>
      <c r="S14" s="239"/>
      <c r="T14" s="239"/>
      <c r="U14" s="239"/>
      <c r="V14" s="240">
        <v>10</v>
      </c>
      <c r="W14" s="305" t="s">
        <v>245</v>
      </c>
    </row>
    <row r="15" spans="1:23" ht="97.5" customHeight="1" x14ac:dyDescent="0.2">
      <c r="A15" s="169"/>
      <c r="B15" s="317" t="s">
        <v>263</v>
      </c>
      <c r="C15" s="218"/>
      <c r="D15" s="220"/>
      <c r="E15" s="220"/>
      <c r="F15" s="221"/>
      <c r="G15" s="222"/>
      <c r="H15" s="223"/>
      <c r="I15" s="223"/>
      <c r="J15" s="223"/>
      <c r="K15" s="223"/>
      <c r="L15" s="223"/>
      <c r="M15" s="224"/>
      <c r="N15" s="225" t="s">
        <v>74</v>
      </c>
      <c r="O15" s="226"/>
      <c r="P15" s="227"/>
      <c r="Q15" s="227"/>
      <c r="R15" s="228"/>
      <c r="S15" s="228"/>
      <c r="T15" s="228"/>
      <c r="U15" s="228"/>
      <c r="V15" s="228"/>
      <c r="W15" s="229"/>
    </row>
    <row r="16" spans="1:23" ht="58.5" customHeight="1" x14ac:dyDescent="0.2">
      <c r="A16" s="161" t="s">
        <v>146</v>
      </c>
      <c r="B16" s="162" t="s">
        <v>203</v>
      </c>
      <c r="C16" s="142"/>
      <c r="D16" s="10" t="s">
        <v>74</v>
      </c>
      <c r="E16" s="10"/>
      <c r="F16" s="4"/>
      <c r="G16" s="41">
        <v>20</v>
      </c>
      <c r="H16" s="10">
        <f>G16*36</f>
        <v>720</v>
      </c>
      <c r="I16" s="10"/>
      <c r="J16" s="10"/>
      <c r="K16" s="10"/>
      <c r="L16" s="85">
        <v>0</v>
      </c>
      <c r="M16" s="14"/>
      <c r="N16" s="87">
        <v>13.2</v>
      </c>
      <c r="O16" s="13">
        <v>10</v>
      </c>
      <c r="P16" s="193">
        <v>10</v>
      </c>
      <c r="Q16" s="193"/>
      <c r="R16" s="42"/>
      <c r="S16" s="42"/>
      <c r="T16" s="42"/>
      <c r="U16" s="42"/>
      <c r="V16" s="304">
        <v>0</v>
      </c>
      <c r="W16" s="305" t="s">
        <v>245</v>
      </c>
    </row>
    <row r="17" spans="1:23" ht="66" customHeight="1" x14ac:dyDescent="0.2">
      <c r="A17" s="161" t="s">
        <v>147</v>
      </c>
      <c r="B17" s="162" t="s">
        <v>199</v>
      </c>
      <c r="C17" s="142"/>
      <c r="D17" s="10" t="s">
        <v>74</v>
      </c>
      <c r="E17" s="10"/>
      <c r="F17" s="4"/>
      <c r="G17" s="41">
        <v>21</v>
      </c>
      <c r="H17" s="10">
        <f>G17*36</f>
        <v>756</v>
      </c>
      <c r="I17" s="10"/>
      <c r="J17" s="10"/>
      <c r="K17" s="10"/>
      <c r="L17" s="85"/>
      <c r="M17" s="14"/>
      <c r="N17" s="87">
        <v>29.2</v>
      </c>
      <c r="O17" s="13"/>
      <c r="P17" s="193"/>
      <c r="Q17" s="193">
        <v>11</v>
      </c>
      <c r="R17" s="42">
        <v>10</v>
      </c>
      <c r="S17" s="42" t="s">
        <v>74</v>
      </c>
      <c r="T17" s="42"/>
      <c r="U17" s="42"/>
      <c r="V17" s="304">
        <v>0</v>
      </c>
      <c r="W17" s="305" t="s">
        <v>245</v>
      </c>
    </row>
    <row r="18" spans="1:23" ht="66" customHeight="1" x14ac:dyDescent="0.2">
      <c r="A18" s="161" t="s">
        <v>148</v>
      </c>
      <c r="B18" s="162" t="s">
        <v>199</v>
      </c>
      <c r="C18" s="142"/>
      <c r="D18" s="10"/>
      <c r="E18" s="10"/>
      <c r="F18" s="4"/>
      <c r="G18" s="41">
        <v>20</v>
      </c>
      <c r="H18" s="10">
        <f>G18*36</f>
        <v>720</v>
      </c>
      <c r="I18" s="10"/>
      <c r="J18" s="10"/>
      <c r="K18" s="10"/>
      <c r="L18" s="85"/>
      <c r="M18" s="14"/>
      <c r="N18" s="87">
        <v>29.2</v>
      </c>
      <c r="O18" s="13"/>
      <c r="P18" s="193"/>
      <c r="Q18" s="193"/>
      <c r="R18" s="42"/>
      <c r="S18" s="42">
        <v>10</v>
      </c>
      <c r="T18" s="42">
        <v>10</v>
      </c>
      <c r="U18" s="42"/>
      <c r="V18" s="304">
        <v>0</v>
      </c>
      <c r="W18" s="305" t="s">
        <v>245</v>
      </c>
    </row>
    <row r="19" spans="1:23" ht="85.5" customHeight="1" x14ac:dyDescent="0.2">
      <c r="A19" s="161" t="s">
        <v>230</v>
      </c>
      <c r="B19" s="162" t="s">
        <v>262</v>
      </c>
      <c r="C19" s="65"/>
      <c r="D19" s="10" t="s">
        <v>74</v>
      </c>
      <c r="E19" s="10"/>
      <c r="F19" s="14"/>
      <c r="G19" s="41">
        <v>23</v>
      </c>
      <c r="H19" s="10">
        <f>G19*36</f>
        <v>828</v>
      </c>
      <c r="I19" s="10"/>
      <c r="J19" s="10"/>
      <c r="K19" s="85"/>
      <c r="L19" s="10"/>
      <c r="M19" s="14"/>
      <c r="N19" s="87">
        <v>29.2</v>
      </c>
      <c r="O19" s="13"/>
      <c r="P19" s="193"/>
      <c r="Q19" s="193"/>
      <c r="R19" s="42"/>
      <c r="S19" s="42" t="s">
        <v>74</v>
      </c>
      <c r="T19" s="42"/>
      <c r="U19" s="42">
        <v>12</v>
      </c>
      <c r="V19" s="42">
        <v>11</v>
      </c>
      <c r="W19" s="305" t="s">
        <v>245</v>
      </c>
    </row>
    <row r="20" spans="1:23" ht="36" customHeight="1" x14ac:dyDescent="0.2">
      <c r="A20" s="160"/>
      <c r="B20" s="163" t="s">
        <v>149</v>
      </c>
      <c r="C20" s="65"/>
      <c r="D20" s="10"/>
      <c r="E20" s="10"/>
      <c r="F20" s="14"/>
      <c r="G20" s="41"/>
      <c r="H20" s="10"/>
      <c r="I20" s="10"/>
      <c r="J20" s="10"/>
      <c r="K20" s="10"/>
      <c r="L20" s="10"/>
      <c r="M20" s="14"/>
      <c r="N20" s="87"/>
      <c r="O20" s="13"/>
      <c r="P20" s="193"/>
      <c r="Q20" s="193"/>
      <c r="R20" s="42"/>
      <c r="S20" s="42"/>
      <c r="T20" s="42"/>
      <c r="U20" s="42"/>
      <c r="V20" s="42"/>
      <c r="W20" s="183"/>
    </row>
    <row r="21" spans="1:23" ht="18.75" customHeight="1" x14ac:dyDescent="0.2">
      <c r="A21" s="160"/>
      <c r="B21" s="164" t="s">
        <v>154</v>
      </c>
      <c r="C21" s="65"/>
      <c r="D21" s="10"/>
      <c r="E21" s="10"/>
      <c r="F21" s="14"/>
      <c r="G21" s="41"/>
      <c r="H21" s="10"/>
      <c r="I21" s="10"/>
      <c r="J21" s="10"/>
      <c r="K21" s="10"/>
      <c r="L21" s="10"/>
      <c r="M21" s="14"/>
      <c r="N21" s="87"/>
      <c r="O21" s="13"/>
      <c r="P21" s="193"/>
      <c r="Q21" s="193"/>
      <c r="R21" s="42"/>
      <c r="S21" s="42"/>
      <c r="T21" s="42"/>
      <c r="U21" s="42"/>
      <c r="V21" s="42"/>
      <c r="W21" s="183"/>
    </row>
    <row r="22" spans="1:23" ht="34.5" customHeight="1" x14ac:dyDescent="0.2">
      <c r="A22" s="160" t="s">
        <v>150</v>
      </c>
      <c r="B22" s="209" t="s">
        <v>207</v>
      </c>
      <c r="C22" s="65"/>
      <c r="D22" s="10" t="s">
        <v>74</v>
      </c>
      <c r="E22" s="10">
        <v>1</v>
      </c>
      <c r="F22" s="14"/>
      <c r="G22" s="41">
        <v>1</v>
      </c>
      <c r="H22" s="10">
        <v>36</v>
      </c>
      <c r="I22" s="10"/>
      <c r="J22" s="10"/>
      <c r="K22" s="10"/>
      <c r="L22" s="10"/>
      <c r="M22" s="14"/>
      <c r="N22" s="87">
        <v>0.2</v>
      </c>
      <c r="O22" s="13">
        <v>1</v>
      </c>
      <c r="P22" s="193"/>
      <c r="Q22" s="193"/>
      <c r="R22" s="42"/>
      <c r="S22" s="42"/>
      <c r="T22" s="42"/>
      <c r="U22" s="42"/>
      <c r="V22" s="294">
        <v>0</v>
      </c>
      <c r="W22" s="305" t="s">
        <v>245</v>
      </c>
    </row>
    <row r="23" spans="1:23" ht="82.5" customHeight="1" x14ac:dyDescent="0.2">
      <c r="A23" s="160" t="s">
        <v>151</v>
      </c>
      <c r="B23" s="165" t="s">
        <v>208</v>
      </c>
      <c r="C23" s="65"/>
      <c r="D23" s="10"/>
      <c r="E23" s="10">
        <v>2</v>
      </c>
      <c r="F23" s="14"/>
      <c r="G23" s="41">
        <v>1</v>
      </c>
      <c r="H23" s="10">
        <v>36</v>
      </c>
      <c r="I23" s="10"/>
      <c r="J23" s="10"/>
      <c r="K23" s="10"/>
      <c r="L23" s="10"/>
      <c r="M23" s="14"/>
      <c r="N23" s="87">
        <v>0.2</v>
      </c>
      <c r="O23" s="251" t="s">
        <v>74</v>
      </c>
      <c r="P23" s="42">
        <v>1</v>
      </c>
      <c r="Q23" s="193"/>
      <c r="R23" s="42"/>
      <c r="S23" s="42"/>
      <c r="T23" s="42"/>
      <c r="U23" s="42"/>
      <c r="V23" s="294">
        <v>0</v>
      </c>
      <c r="W23" s="305" t="s">
        <v>245</v>
      </c>
    </row>
    <row r="24" spans="1:23" ht="69" customHeight="1" x14ac:dyDescent="0.2">
      <c r="A24" s="160" t="s">
        <v>152</v>
      </c>
      <c r="B24" s="165" t="s">
        <v>231</v>
      </c>
      <c r="C24" s="65"/>
      <c r="D24" s="10" t="s">
        <v>74</v>
      </c>
      <c r="E24" s="10">
        <v>3</v>
      </c>
      <c r="F24" s="14"/>
      <c r="G24" s="41">
        <v>1</v>
      </c>
      <c r="H24" s="10">
        <v>36</v>
      </c>
      <c r="I24" s="10"/>
      <c r="J24" s="10"/>
      <c r="K24" s="10"/>
      <c r="L24" s="10"/>
      <c r="M24" s="14"/>
      <c r="N24" s="87">
        <v>0.2</v>
      </c>
      <c r="O24" s="13"/>
      <c r="P24" s="296" t="s">
        <v>74</v>
      </c>
      <c r="Q24" s="42">
        <v>1</v>
      </c>
      <c r="R24" s="42"/>
      <c r="S24" s="42"/>
      <c r="T24" s="42"/>
      <c r="U24" s="42"/>
      <c r="V24" s="294">
        <v>0</v>
      </c>
      <c r="W24" s="305" t="s">
        <v>245</v>
      </c>
    </row>
    <row r="25" spans="1:23" ht="69" customHeight="1" x14ac:dyDescent="0.2">
      <c r="A25" s="160" t="s">
        <v>204</v>
      </c>
      <c r="B25" s="165" t="s">
        <v>209</v>
      </c>
      <c r="C25" s="65"/>
      <c r="D25" s="10"/>
      <c r="E25" s="10">
        <v>4</v>
      </c>
      <c r="F25" s="14"/>
      <c r="G25" s="41">
        <v>1</v>
      </c>
      <c r="H25" s="10">
        <v>36</v>
      </c>
      <c r="I25" s="10"/>
      <c r="J25" s="10"/>
      <c r="K25" s="10"/>
      <c r="L25" s="10"/>
      <c r="M25" s="14"/>
      <c r="N25" s="87">
        <v>0.2</v>
      </c>
      <c r="O25" s="13"/>
      <c r="P25" s="193"/>
      <c r="Q25" s="193" t="s">
        <v>74</v>
      </c>
      <c r="R25" s="42">
        <v>1</v>
      </c>
      <c r="S25" s="42"/>
      <c r="T25" s="42"/>
      <c r="U25" s="42"/>
      <c r="V25" s="294">
        <v>0</v>
      </c>
      <c r="W25" s="305" t="s">
        <v>245</v>
      </c>
    </row>
    <row r="26" spans="1:23" ht="69" customHeight="1" x14ac:dyDescent="0.2">
      <c r="A26" s="160" t="s">
        <v>205</v>
      </c>
      <c r="B26" s="165" t="s">
        <v>209</v>
      </c>
      <c r="C26" s="65"/>
      <c r="D26" s="10"/>
      <c r="E26" s="10">
        <v>5</v>
      </c>
      <c r="F26" s="14"/>
      <c r="G26" s="41">
        <v>1</v>
      </c>
      <c r="H26" s="10">
        <v>36</v>
      </c>
      <c r="I26" s="10"/>
      <c r="J26" s="10"/>
      <c r="K26" s="10"/>
      <c r="L26" s="10"/>
      <c r="M26" s="14"/>
      <c r="N26" s="87">
        <v>0.2</v>
      </c>
      <c r="O26" s="13"/>
      <c r="P26" s="193"/>
      <c r="Q26" s="193"/>
      <c r="R26" s="42" t="s">
        <v>74</v>
      </c>
      <c r="S26" s="42">
        <v>1</v>
      </c>
      <c r="T26" s="42"/>
      <c r="U26" s="42"/>
      <c r="V26" s="294">
        <v>0</v>
      </c>
      <c r="W26" s="305" t="s">
        <v>245</v>
      </c>
    </row>
    <row r="27" spans="1:23" ht="102" customHeight="1" x14ac:dyDescent="0.2">
      <c r="A27" s="160" t="s">
        <v>206</v>
      </c>
      <c r="B27" s="165" t="s">
        <v>209</v>
      </c>
      <c r="C27" s="65"/>
      <c r="D27" s="10"/>
      <c r="E27" s="10">
        <v>6</v>
      </c>
      <c r="F27" s="14"/>
      <c r="G27" s="41">
        <v>1</v>
      </c>
      <c r="H27" s="10">
        <v>36</v>
      </c>
      <c r="I27" s="10"/>
      <c r="J27" s="10"/>
      <c r="K27" s="10"/>
      <c r="L27" s="10"/>
      <c r="M27" s="14"/>
      <c r="N27" s="87">
        <v>0.2</v>
      </c>
      <c r="O27" s="13"/>
      <c r="P27" s="193"/>
      <c r="Q27" s="193"/>
      <c r="R27" s="294">
        <v>0</v>
      </c>
      <c r="S27" s="42" t="s">
        <v>74</v>
      </c>
      <c r="T27" s="42">
        <v>1</v>
      </c>
      <c r="U27" s="42"/>
      <c r="V27" s="294">
        <v>0</v>
      </c>
      <c r="W27" s="305" t="s">
        <v>245</v>
      </c>
    </row>
    <row r="28" spans="1:23" ht="60" customHeight="1" x14ac:dyDescent="0.2">
      <c r="A28" s="160" t="s">
        <v>232</v>
      </c>
      <c r="B28" s="165" t="s">
        <v>210</v>
      </c>
      <c r="C28" s="65"/>
      <c r="D28" s="10" t="s">
        <v>74</v>
      </c>
      <c r="E28" s="10">
        <v>7</v>
      </c>
      <c r="F28" s="14"/>
      <c r="G28" s="41">
        <v>1</v>
      </c>
      <c r="H28" s="10">
        <v>36</v>
      </c>
      <c r="I28" s="10"/>
      <c r="J28" s="10"/>
      <c r="K28" s="10"/>
      <c r="L28" s="10"/>
      <c r="M28" s="14"/>
      <c r="N28" s="87">
        <v>0.2</v>
      </c>
      <c r="O28" s="13"/>
      <c r="P28" s="193"/>
      <c r="Q28" s="193"/>
      <c r="R28" s="42" t="s">
        <v>74</v>
      </c>
      <c r="S28" s="42" t="s">
        <v>74</v>
      </c>
      <c r="T28" s="42" t="s">
        <v>74</v>
      </c>
      <c r="U28" s="42">
        <v>1</v>
      </c>
      <c r="V28" s="294">
        <v>0</v>
      </c>
      <c r="W28" s="305" t="s">
        <v>245</v>
      </c>
    </row>
    <row r="29" spans="1:23" ht="45.75" customHeight="1" thickBot="1" x14ac:dyDescent="0.25">
      <c r="A29" s="246" t="s">
        <v>233</v>
      </c>
      <c r="B29" s="247" t="s">
        <v>261</v>
      </c>
      <c r="C29" s="248"/>
      <c r="D29" s="233"/>
      <c r="E29" s="233">
        <v>8</v>
      </c>
      <c r="F29" s="231"/>
      <c r="G29" s="232">
        <v>1</v>
      </c>
      <c r="H29" s="233">
        <v>36</v>
      </c>
      <c r="I29" s="233"/>
      <c r="J29" s="233"/>
      <c r="K29" s="233"/>
      <c r="L29" s="233"/>
      <c r="M29" s="231"/>
      <c r="N29" s="236">
        <v>0.2</v>
      </c>
      <c r="O29" s="249"/>
      <c r="P29" s="250"/>
      <c r="Q29" s="250"/>
      <c r="R29" s="240"/>
      <c r="S29" s="240"/>
      <c r="T29" s="240"/>
      <c r="U29" s="240"/>
      <c r="V29" s="240">
        <v>1</v>
      </c>
      <c r="W29" s="305" t="s">
        <v>245</v>
      </c>
    </row>
    <row r="30" spans="1:23" ht="89.25" customHeight="1" x14ac:dyDescent="0.2">
      <c r="A30" s="242"/>
      <c r="B30" s="243" t="s">
        <v>264</v>
      </c>
      <c r="C30" s="141"/>
      <c r="D30" s="112"/>
      <c r="E30" s="112"/>
      <c r="F30" s="113"/>
      <c r="G30" s="244"/>
      <c r="H30" s="112"/>
      <c r="I30" s="112"/>
      <c r="J30" s="112"/>
      <c r="K30" s="112"/>
      <c r="L30" s="112"/>
      <c r="M30" s="113"/>
      <c r="N30" s="245"/>
      <c r="O30" s="62"/>
      <c r="P30" s="109"/>
      <c r="Q30" s="109"/>
      <c r="R30" s="114"/>
      <c r="S30" s="114"/>
      <c r="T30" s="114"/>
      <c r="U30" s="114"/>
      <c r="V30" s="114"/>
      <c r="W30" s="185"/>
    </row>
    <row r="31" spans="1:23" ht="36" customHeight="1" x14ac:dyDescent="0.2">
      <c r="A31" s="160" t="s">
        <v>153</v>
      </c>
      <c r="B31" s="165" t="s">
        <v>212</v>
      </c>
      <c r="C31" s="65"/>
      <c r="D31" s="10">
        <v>1</v>
      </c>
      <c r="E31" s="10"/>
      <c r="F31" s="14"/>
      <c r="G31" s="41">
        <v>1</v>
      </c>
      <c r="H31" s="10">
        <v>36</v>
      </c>
      <c r="I31" s="10"/>
      <c r="J31" s="10"/>
      <c r="K31" s="10"/>
      <c r="L31" s="10"/>
      <c r="M31" s="14"/>
      <c r="N31" s="87">
        <v>0.2</v>
      </c>
      <c r="O31" s="13">
        <v>1</v>
      </c>
      <c r="P31" s="193"/>
      <c r="Q31" s="193"/>
      <c r="R31" s="42"/>
      <c r="S31" s="42"/>
      <c r="T31" s="42"/>
      <c r="U31" s="42"/>
      <c r="V31" s="294">
        <v>0</v>
      </c>
      <c r="W31" s="305" t="s">
        <v>245</v>
      </c>
    </row>
    <row r="32" spans="1:23" ht="48" customHeight="1" x14ac:dyDescent="0.2">
      <c r="A32" s="160" t="s">
        <v>155</v>
      </c>
      <c r="B32" s="165" t="s">
        <v>211</v>
      </c>
      <c r="C32" s="65"/>
      <c r="D32" s="10">
        <v>2</v>
      </c>
      <c r="E32" s="10"/>
      <c r="F32" s="14"/>
      <c r="G32" s="41">
        <v>1</v>
      </c>
      <c r="H32" s="10">
        <v>36</v>
      </c>
      <c r="I32" s="10"/>
      <c r="J32" s="10"/>
      <c r="K32" s="10"/>
      <c r="L32" s="10"/>
      <c r="M32" s="14"/>
      <c r="N32" s="87">
        <v>0.2</v>
      </c>
      <c r="O32" s="13"/>
      <c r="P32" s="193">
        <v>1</v>
      </c>
      <c r="Q32" s="193"/>
      <c r="R32" s="42"/>
      <c r="S32" s="42"/>
      <c r="T32" s="42"/>
      <c r="U32" s="42"/>
      <c r="V32" s="294">
        <v>0</v>
      </c>
      <c r="W32" s="305" t="s">
        <v>245</v>
      </c>
    </row>
    <row r="33" spans="1:23" ht="57" customHeight="1" x14ac:dyDescent="0.2">
      <c r="A33" s="160" t="s">
        <v>156</v>
      </c>
      <c r="B33" s="165" t="s">
        <v>211</v>
      </c>
      <c r="C33" s="65"/>
      <c r="D33" s="10">
        <v>3</v>
      </c>
      <c r="E33" s="10"/>
      <c r="F33" s="14"/>
      <c r="G33" s="41">
        <v>1</v>
      </c>
      <c r="H33" s="10">
        <f>36*G33</f>
        <v>36</v>
      </c>
      <c r="I33" s="10"/>
      <c r="J33" s="10"/>
      <c r="K33" s="10"/>
      <c r="L33" s="10"/>
      <c r="M33" s="14"/>
      <c r="N33" s="87">
        <v>0.2</v>
      </c>
      <c r="O33" s="13"/>
      <c r="P33" s="193"/>
      <c r="Q33" s="193">
        <v>1</v>
      </c>
      <c r="R33" s="42"/>
      <c r="S33" s="42"/>
      <c r="T33" s="42"/>
      <c r="U33" s="42"/>
      <c r="V33" s="294">
        <v>0</v>
      </c>
      <c r="W33" s="305" t="s">
        <v>245</v>
      </c>
    </row>
    <row r="34" spans="1:23" ht="57" customHeight="1" x14ac:dyDescent="0.2">
      <c r="A34" s="160" t="s">
        <v>214</v>
      </c>
      <c r="B34" s="166" t="s">
        <v>213</v>
      </c>
      <c r="C34" s="65"/>
      <c r="D34" s="10">
        <v>4</v>
      </c>
      <c r="E34" s="10"/>
      <c r="F34" s="14"/>
      <c r="G34" s="41">
        <v>1</v>
      </c>
      <c r="H34" s="10">
        <v>36</v>
      </c>
      <c r="I34" s="10"/>
      <c r="J34" s="10"/>
      <c r="K34" s="10"/>
      <c r="L34" s="10"/>
      <c r="M34" s="14"/>
      <c r="N34" s="87">
        <v>0.2</v>
      </c>
      <c r="O34" s="13"/>
      <c r="P34" s="193"/>
      <c r="Q34" s="193"/>
      <c r="R34" s="42">
        <v>1</v>
      </c>
      <c r="S34" s="42"/>
      <c r="T34" s="42"/>
      <c r="U34" s="42"/>
      <c r="V34" s="294">
        <v>0</v>
      </c>
      <c r="W34" s="305" t="s">
        <v>245</v>
      </c>
    </row>
    <row r="35" spans="1:23" ht="57" customHeight="1" x14ac:dyDescent="0.2">
      <c r="A35" s="160" t="s">
        <v>215</v>
      </c>
      <c r="B35" s="166" t="s">
        <v>213</v>
      </c>
      <c r="C35" s="65"/>
      <c r="D35" s="10">
        <v>5</v>
      </c>
      <c r="E35" s="10"/>
      <c r="F35" s="14"/>
      <c r="G35" s="41">
        <v>1</v>
      </c>
      <c r="H35" s="10">
        <v>36</v>
      </c>
      <c r="I35" s="10"/>
      <c r="J35" s="10"/>
      <c r="K35" s="10"/>
      <c r="L35" s="10"/>
      <c r="M35" s="14"/>
      <c r="N35" s="87">
        <v>0.2</v>
      </c>
      <c r="O35" s="13"/>
      <c r="P35" s="193"/>
      <c r="Q35" s="193"/>
      <c r="R35" s="42"/>
      <c r="S35" s="42">
        <v>1</v>
      </c>
      <c r="T35" s="42"/>
      <c r="U35" s="42"/>
      <c r="V35" s="294">
        <v>0</v>
      </c>
      <c r="W35" s="305" t="s">
        <v>245</v>
      </c>
    </row>
    <row r="36" spans="1:23" ht="60.75" customHeight="1" x14ac:dyDescent="0.2">
      <c r="A36" s="160" t="s">
        <v>216</v>
      </c>
      <c r="B36" s="166" t="s">
        <v>265</v>
      </c>
      <c r="C36" s="65"/>
      <c r="D36" s="10">
        <v>6</v>
      </c>
      <c r="E36" s="10"/>
      <c r="F36" s="14"/>
      <c r="G36" s="41">
        <v>1</v>
      </c>
      <c r="H36" s="10">
        <f>36*G36</f>
        <v>36</v>
      </c>
      <c r="I36" s="10"/>
      <c r="J36" s="10"/>
      <c r="K36" s="10"/>
      <c r="L36" s="10"/>
      <c r="M36" s="14"/>
      <c r="N36" s="87">
        <v>0.2</v>
      </c>
      <c r="O36" s="13"/>
      <c r="P36" s="193"/>
      <c r="Q36" s="193"/>
      <c r="R36" s="42" t="s">
        <v>74</v>
      </c>
      <c r="S36" s="42"/>
      <c r="T36" s="42">
        <v>1</v>
      </c>
      <c r="U36" s="42"/>
      <c r="V36" s="294">
        <v>0</v>
      </c>
      <c r="W36" s="305" t="s">
        <v>245</v>
      </c>
    </row>
    <row r="37" spans="1:23" ht="55.5" customHeight="1" x14ac:dyDescent="0.2">
      <c r="A37" s="160" t="s">
        <v>234</v>
      </c>
      <c r="B37" s="166" t="s">
        <v>265</v>
      </c>
      <c r="C37" s="65"/>
      <c r="D37" s="10">
        <v>7</v>
      </c>
      <c r="E37" s="10"/>
      <c r="F37" s="14"/>
      <c r="G37" s="41">
        <v>1</v>
      </c>
      <c r="H37" s="10">
        <f>36*G37</f>
        <v>36</v>
      </c>
      <c r="I37" s="10"/>
      <c r="J37" s="10"/>
      <c r="K37" s="10"/>
      <c r="L37" s="10"/>
      <c r="M37" s="14"/>
      <c r="N37" s="87">
        <v>0.2</v>
      </c>
      <c r="O37" s="13"/>
      <c r="P37" s="193"/>
      <c r="Q37" s="193"/>
      <c r="R37" s="42"/>
      <c r="S37" s="42" t="s">
        <v>74</v>
      </c>
      <c r="T37" s="42"/>
      <c r="U37" s="42">
        <v>1</v>
      </c>
      <c r="V37" s="294">
        <v>0</v>
      </c>
      <c r="W37" s="305" t="s">
        <v>245</v>
      </c>
    </row>
    <row r="38" spans="1:23" ht="56.25" customHeight="1" thickBot="1" x14ac:dyDescent="0.25">
      <c r="A38" s="160" t="s">
        <v>235</v>
      </c>
      <c r="B38" s="166" t="s">
        <v>265</v>
      </c>
      <c r="C38" s="65"/>
      <c r="D38" s="10">
        <v>8</v>
      </c>
      <c r="E38" s="10"/>
      <c r="F38" s="14"/>
      <c r="G38" s="41">
        <v>1</v>
      </c>
      <c r="H38" s="10">
        <f>36*G38</f>
        <v>36</v>
      </c>
      <c r="I38" s="10"/>
      <c r="J38" s="10"/>
      <c r="K38" s="10"/>
      <c r="L38" s="10"/>
      <c r="M38" s="14"/>
      <c r="N38" s="87">
        <v>0.2</v>
      </c>
      <c r="O38" s="13"/>
      <c r="P38" s="193"/>
      <c r="Q38" s="193"/>
      <c r="R38" s="42"/>
      <c r="S38" s="42"/>
      <c r="T38" s="42"/>
      <c r="U38" s="42"/>
      <c r="V38" s="42">
        <v>1</v>
      </c>
      <c r="W38" s="305" t="s">
        <v>245</v>
      </c>
    </row>
    <row r="39" spans="1:23" ht="14.25" customHeight="1" x14ac:dyDescent="0.2">
      <c r="A39" s="169"/>
      <c r="B39" s="167" t="s">
        <v>127</v>
      </c>
      <c r="C39" s="141"/>
      <c r="D39" s="112"/>
      <c r="E39" s="112"/>
      <c r="F39" s="113"/>
      <c r="G39" s="195"/>
      <c r="H39" s="198">
        <f>H7+H8+H9+H10+H11+H12+H13+H14+H16+H17+H18+H19+H22+H23+H24+H25+H26+H27+H28+H29+H31+H32+H33+H34+H35+H36+H37+H38</f>
        <v>7128</v>
      </c>
      <c r="I39" s="198"/>
      <c r="J39" s="198"/>
      <c r="K39" s="198"/>
      <c r="L39" s="198"/>
      <c r="M39" s="198"/>
      <c r="N39" s="302">
        <f>N7+N8+N9+N10+N11+N12+N13+N14+N16+N17+N18+N19+N22+N23+N24+N25+N26+N27+N28+N29+N31+N32+N33+N34+N35+N36+N37+N38</f>
        <v>199.9999999999998</v>
      </c>
      <c r="O39" s="62"/>
      <c r="P39" s="109"/>
      <c r="Q39" s="109"/>
      <c r="R39" s="114"/>
      <c r="S39" s="114"/>
      <c r="T39" s="114"/>
      <c r="U39" s="114"/>
      <c r="V39" s="114"/>
      <c r="W39" s="185"/>
    </row>
    <row r="40" spans="1:23" ht="16.5" customHeight="1" x14ac:dyDescent="0.2">
      <c r="A40" s="160"/>
      <c r="B40" s="168" t="s">
        <v>128</v>
      </c>
      <c r="C40" s="65"/>
      <c r="D40" s="10"/>
      <c r="E40" s="10"/>
      <c r="F40" s="14"/>
      <c r="G40" s="198">
        <f>G7+G8+G9+G10+G11+G12+G13+G14+G16+G17+G18+G19+G22+G23+G24+G25+G26+G27+G28+G29+G31+G32+G33+G34+G35+G36+G37+G38</f>
        <v>198</v>
      </c>
      <c r="H40" s="198" t="s">
        <v>74</v>
      </c>
      <c r="I40" s="198" t="s">
        <v>74</v>
      </c>
      <c r="J40" s="198" t="s">
        <v>74</v>
      </c>
      <c r="K40" s="198"/>
      <c r="L40" s="198"/>
      <c r="M40" s="198"/>
      <c r="N40" s="198"/>
      <c r="O40" s="198">
        <f>O7+O16+O22+O31</f>
        <v>26</v>
      </c>
      <c r="P40" s="198">
        <f>P8+P16+P23+P32</f>
        <v>23</v>
      </c>
      <c r="Q40" s="198">
        <f>Q9+Q17+Q33+Q24</f>
        <v>23</v>
      </c>
      <c r="R40" s="198">
        <f>R10+R17+R25+R34</f>
        <v>25</v>
      </c>
      <c r="S40" s="198">
        <f>S11+S18+S26+S35</f>
        <v>26</v>
      </c>
      <c r="T40" s="198">
        <f>T12+T18+T27+T36</f>
        <v>26</v>
      </c>
      <c r="U40" s="198">
        <f>U13+U28+U37+U19</f>
        <v>26</v>
      </c>
      <c r="V40" s="198">
        <f>V14+V19+V29+V38</f>
        <v>23</v>
      </c>
      <c r="W40" s="183"/>
    </row>
    <row r="41" spans="1:23" ht="18" customHeight="1" x14ac:dyDescent="0.2">
      <c r="A41" s="154" t="s">
        <v>158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36"/>
    </row>
    <row r="42" spans="1:23" ht="20.25" customHeight="1" x14ac:dyDescent="0.2">
      <c r="A42" s="160"/>
      <c r="B42" s="156" t="s">
        <v>159</v>
      </c>
      <c r="C42" s="65"/>
      <c r="D42" s="10"/>
      <c r="E42" s="10"/>
      <c r="F42" s="14"/>
      <c r="G42" s="41"/>
      <c r="H42" s="10"/>
      <c r="I42" s="10"/>
      <c r="J42" s="10"/>
      <c r="K42" s="10"/>
      <c r="L42" s="10"/>
      <c r="M42" s="14"/>
      <c r="N42" s="87"/>
      <c r="O42" s="13"/>
      <c r="P42" s="193"/>
      <c r="Q42" s="193"/>
      <c r="R42" s="193"/>
      <c r="S42" s="193"/>
      <c r="T42" s="193"/>
      <c r="U42" s="193"/>
      <c r="V42" s="193"/>
      <c r="W42" s="183"/>
    </row>
    <row r="43" spans="1:23" ht="18.75" customHeight="1" x14ac:dyDescent="0.2">
      <c r="A43" s="172" t="s">
        <v>160</v>
      </c>
      <c r="B43" s="166" t="s">
        <v>13</v>
      </c>
      <c r="C43" s="65"/>
      <c r="D43" s="10"/>
      <c r="E43" s="10"/>
      <c r="F43" s="14"/>
      <c r="G43" s="41">
        <v>4</v>
      </c>
      <c r="H43" s="10">
        <v>144</v>
      </c>
      <c r="I43" s="10">
        <v>16</v>
      </c>
      <c r="J43" s="10">
        <v>2</v>
      </c>
      <c r="K43" s="10">
        <v>14</v>
      </c>
      <c r="L43" s="10"/>
      <c r="M43" s="14">
        <f>H43-I43</f>
        <v>128</v>
      </c>
      <c r="N43" s="87">
        <f>J43*0.05+2+I43</f>
        <v>18.100000000000001</v>
      </c>
      <c r="O43" s="13"/>
      <c r="P43" s="193"/>
      <c r="Q43" s="193"/>
      <c r="R43" s="193">
        <v>4</v>
      </c>
      <c r="S43" s="193"/>
      <c r="T43" s="193"/>
      <c r="U43" s="193"/>
      <c r="V43" s="193"/>
      <c r="W43" s="183" t="s">
        <v>198</v>
      </c>
    </row>
    <row r="44" spans="1:23" ht="23.25" customHeight="1" x14ac:dyDescent="0.2">
      <c r="A44" s="172" t="s">
        <v>161</v>
      </c>
      <c r="B44" s="166" t="s">
        <v>71</v>
      </c>
      <c r="C44" s="65"/>
      <c r="D44" s="10"/>
      <c r="E44" s="10"/>
      <c r="F44" s="14"/>
      <c r="G44" s="41">
        <v>4</v>
      </c>
      <c r="H44" s="10">
        <v>144</v>
      </c>
      <c r="I44" s="10">
        <v>16</v>
      </c>
      <c r="J44" s="10">
        <v>8</v>
      </c>
      <c r="K44" s="10">
        <v>8</v>
      </c>
      <c r="L44" s="10"/>
      <c r="M44" s="14">
        <f>H44-I44</f>
        <v>128</v>
      </c>
      <c r="N44" s="87">
        <f>J44*0.05+2+I44</f>
        <v>18.399999999999999</v>
      </c>
      <c r="O44" s="13"/>
      <c r="P44" s="193"/>
      <c r="Q44" s="193"/>
      <c r="R44" s="193"/>
      <c r="S44" s="193"/>
      <c r="T44" s="193">
        <v>4</v>
      </c>
      <c r="U44" s="193"/>
      <c r="V44" s="193" t="s">
        <v>74</v>
      </c>
      <c r="W44" s="183" t="s">
        <v>122</v>
      </c>
    </row>
    <row r="45" spans="1:23" ht="34.5" customHeight="1" x14ac:dyDescent="0.2">
      <c r="A45" s="172" t="s">
        <v>162</v>
      </c>
      <c r="B45" s="166" t="s">
        <v>249</v>
      </c>
      <c r="C45" s="65"/>
      <c r="D45" s="10"/>
      <c r="E45" s="10"/>
      <c r="F45" s="14"/>
      <c r="G45" s="41">
        <v>5</v>
      </c>
      <c r="H45" s="10">
        <v>180</v>
      </c>
      <c r="I45" s="10">
        <v>16</v>
      </c>
      <c r="J45" s="10">
        <v>8</v>
      </c>
      <c r="K45" s="10">
        <v>8</v>
      </c>
      <c r="L45" s="10"/>
      <c r="M45" s="14">
        <f>H45-I45</f>
        <v>164</v>
      </c>
      <c r="N45" s="87">
        <f>J45*0.05+2+I45</f>
        <v>18.399999999999999</v>
      </c>
      <c r="O45" s="13"/>
      <c r="P45" s="193"/>
      <c r="Q45" s="193"/>
      <c r="R45" s="193"/>
      <c r="S45" s="193"/>
      <c r="T45" s="193"/>
      <c r="U45" s="193"/>
      <c r="V45" s="193">
        <v>5</v>
      </c>
      <c r="W45" s="201" t="s">
        <v>245</v>
      </c>
    </row>
    <row r="46" spans="1:23" ht="18" customHeight="1" x14ac:dyDescent="0.2">
      <c r="A46" s="172" t="s">
        <v>163</v>
      </c>
      <c r="B46" s="156" t="s">
        <v>164</v>
      </c>
      <c r="C46" s="65"/>
      <c r="D46" s="10"/>
      <c r="E46" s="10"/>
      <c r="F46" s="14"/>
      <c r="G46" s="41"/>
      <c r="H46" s="10"/>
      <c r="I46" s="10"/>
      <c r="J46" s="10"/>
      <c r="K46" s="10"/>
      <c r="L46" s="10"/>
      <c r="M46" s="14"/>
      <c r="N46" s="87"/>
      <c r="O46" s="13"/>
      <c r="P46" s="193"/>
      <c r="Q46" s="193"/>
      <c r="R46" s="193"/>
      <c r="S46" s="193"/>
      <c r="T46" s="193"/>
      <c r="U46" s="193"/>
      <c r="V46" s="193"/>
      <c r="W46" s="183"/>
    </row>
    <row r="47" spans="1:23" ht="39" customHeight="1" x14ac:dyDescent="0.2">
      <c r="A47" s="160" t="s">
        <v>165</v>
      </c>
      <c r="B47" s="306" t="s">
        <v>250</v>
      </c>
      <c r="C47" s="65"/>
      <c r="D47" s="10"/>
      <c r="E47" s="10"/>
      <c r="F47" s="14"/>
      <c r="G47" s="41">
        <v>3</v>
      </c>
      <c r="H47" s="10">
        <v>108</v>
      </c>
      <c r="I47" s="10">
        <v>10</v>
      </c>
      <c r="J47" s="10">
        <v>2</v>
      </c>
      <c r="K47" s="10">
        <v>8</v>
      </c>
      <c r="L47" s="10"/>
      <c r="M47" s="14">
        <f>H47-I47</f>
        <v>98</v>
      </c>
      <c r="N47" s="87">
        <f>J47*0.05+2+I47</f>
        <v>12.1</v>
      </c>
      <c r="O47" s="13"/>
      <c r="P47" s="193">
        <v>3</v>
      </c>
      <c r="Q47" s="193"/>
      <c r="R47" s="193"/>
      <c r="S47" s="193"/>
      <c r="T47" s="193"/>
      <c r="U47" s="193"/>
      <c r="V47" s="193"/>
      <c r="W47" s="183" t="s">
        <v>245</v>
      </c>
    </row>
    <row r="48" spans="1:23" ht="48.75" customHeight="1" x14ac:dyDescent="0.2">
      <c r="A48" s="160" t="s">
        <v>166</v>
      </c>
      <c r="B48" s="306" t="s">
        <v>251</v>
      </c>
      <c r="C48" s="65"/>
      <c r="D48" s="10"/>
      <c r="E48" s="10"/>
      <c r="F48" s="14"/>
      <c r="G48" s="41">
        <v>3</v>
      </c>
      <c r="H48" s="10">
        <v>108</v>
      </c>
      <c r="I48" s="10">
        <v>10</v>
      </c>
      <c r="J48" s="10">
        <v>2</v>
      </c>
      <c r="K48" s="10">
        <v>8</v>
      </c>
      <c r="L48" s="10"/>
      <c r="M48" s="14">
        <f>H48-I48</f>
        <v>98</v>
      </c>
      <c r="N48" s="87">
        <f>J48*0.05+2+I48</f>
        <v>12.1</v>
      </c>
      <c r="O48" s="13"/>
      <c r="P48" s="193">
        <v>3</v>
      </c>
      <c r="Q48" s="193"/>
      <c r="R48" s="193"/>
      <c r="S48" s="193"/>
      <c r="T48" s="193"/>
      <c r="U48" s="193"/>
      <c r="V48" s="193"/>
      <c r="W48" s="183" t="s">
        <v>245</v>
      </c>
    </row>
    <row r="49" spans="1:26" ht="15" customHeight="1" x14ac:dyDescent="0.2">
      <c r="A49" s="172" t="s">
        <v>170</v>
      </c>
      <c r="B49" s="156" t="s">
        <v>167</v>
      </c>
      <c r="C49" s="139"/>
      <c r="D49" s="1"/>
      <c r="E49" s="1"/>
      <c r="F49" s="5"/>
      <c r="G49" s="6"/>
      <c r="H49" s="1"/>
      <c r="I49" s="1"/>
      <c r="J49" s="1"/>
      <c r="K49" s="1"/>
      <c r="L49" s="1"/>
      <c r="M49" s="7"/>
      <c r="N49" s="86" t="s">
        <v>74</v>
      </c>
      <c r="O49" s="8"/>
      <c r="P49" s="252"/>
      <c r="Q49" s="252"/>
      <c r="R49" s="253"/>
      <c r="S49" s="252"/>
      <c r="T49" s="252"/>
      <c r="U49" s="252"/>
      <c r="V49" s="253"/>
      <c r="W49" s="287"/>
    </row>
    <row r="50" spans="1:26" ht="27.75" customHeight="1" thickBot="1" x14ac:dyDescent="0.25">
      <c r="A50" s="160" t="s">
        <v>168</v>
      </c>
      <c r="B50" s="170" t="s">
        <v>73</v>
      </c>
      <c r="C50" s="65"/>
      <c r="D50" s="10"/>
      <c r="E50" s="10"/>
      <c r="F50" s="63"/>
      <c r="G50" s="41">
        <v>3</v>
      </c>
      <c r="H50" s="10">
        <f>G50*36</f>
        <v>108</v>
      </c>
      <c r="I50" s="10">
        <v>16</v>
      </c>
      <c r="J50" s="10">
        <v>4</v>
      </c>
      <c r="K50" s="10">
        <v>12</v>
      </c>
      <c r="L50" s="11"/>
      <c r="M50" s="14">
        <f>H50-I50</f>
        <v>92</v>
      </c>
      <c r="N50" s="87">
        <f>I50*0.05+2+I50</f>
        <v>18.8</v>
      </c>
      <c r="O50" s="251" t="s">
        <v>74</v>
      </c>
      <c r="P50" s="255">
        <v>3</v>
      </c>
      <c r="Q50" s="256"/>
      <c r="R50" s="255"/>
      <c r="S50" s="299"/>
      <c r="T50" s="255"/>
      <c r="U50" s="255"/>
      <c r="V50" s="300"/>
      <c r="W50" s="63" t="s">
        <v>122</v>
      </c>
    </row>
    <row r="51" spans="1:26" ht="15" customHeight="1" thickBot="1" x14ac:dyDescent="0.25">
      <c r="A51" s="160" t="s">
        <v>169</v>
      </c>
      <c r="B51" s="170" t="s">
        <v>75</v>
      </c>
      <c r="C51" s="65"/>
      <c r="D51" s="10"/>
      <c r="E51" s="10"/>
      <c r="F51" s="63"/>
      <c r="G51" s="41">
        <v>3</v>
      </c>
      <c r="H51" s="10">
        <f>G51*36</f>
        <v>108</v>
      </c>
      <c r="I51" s="10">
        <v>16</v>
      </c>
      <c r="J51" s="10">
        <v>4</v>
      </c>
      <c r="K51" s="10">
        <v>12</v>
      </c>
      <c r="L51" s="11"/>
      <c r="M51" s="14">
        <f>H51-I51</f>
        <v>92</v>
      </c>
      <c r="N51" s="87">
        <f>I51*0.05+2+I51</f>
        <v>18.8</v>
      </c>
      <c r="O51" s="13" t="s">
        <v>74</v>
      </c>
      <c r="P51" s="109">
        <v>3</v>
      </c>
      <c r="Q51" s="42"/>
      <c r="R51" s="109" t="s">
        <v>74</v>
      </c>
      <c r="S51" s="254"/>
      <c r="T51" s="42"/>
      <c r="U51" s="42"/>
      <c r="V51" s="110"/>
      <c r="W51" s="63" t="s">
        <v>122</v>
      </c>
      <c r="Z51" s="151"/>
    </row>
    <row r="52" spans="1:26" ht="15" customHeight="1" x14ac:dyDescent="0.2">
      <c r="A52" s="160" t="s">
        <v>172</v>
      </c>
      <c r="B52" s="156" t="s">
        <v>171</v>
      </c>
      <c r="C52" s="65"/>
      <c r="D52" s="10"/>
      <c r="E52" s="10"/>
      <c r="F52" s="14"/>
      <c r="G52" s="41"/>
      <c r="H52" s="65"/>
      <c r="I52" s="65"/>
      <c r="J52" s="65"/>
      <c r="K52" s="65"/>
      <c r="L52" s="66"/>
      <c r="M52" s="10"/>
      <c r="N52" s="108"/>
      <c r="O52" s="13"/>
      <c r="P52" s="109"/>
      <c r="Q52" s="109"/>
      <c r="R52" s="109"/>
      <c r="S52" s="109"/>
      <c r="T52" s="109"/>
      <c r="U52" s="109"/>
      <c r="V52" s="109"/>
      <c r="W52" s="183"/>
    </row>
    <row r="53" spans="1:26" ht="15" customHeight="1" x14ac:dyDescent="0.2">
      <c r="A53" s="160" t="s">
        <v>173</v>
      </c>
      <c r="B53" s="170" t="s">
        <v>175</v>
      </c>
      <c r="C53" s="65"/>
      <c r="D53" s="10"/>
      <c r="E53" s="10"/>
      <c r="F53" s="14"/>
      <c r="G53" s="41">
        <v>2</v>
      </c>
      <c r="H53" s="65">
        <v>72</v>
      </c>
      <c r="I53" s="65">
        <v>6</v>
      </c>
      <c r="J53" s="65"/>
      <c r="K53" s="65">
        <v>6</v>
      </c>
      <c r="L53" s="66"/>
      <c r="M53" s="10">
        <f>H53-I53</f>
        <v>66</v>
      </c>
      <c r="N53" s="108">
        <v>6.2</v>
      </c>
      <c r="O53" s="251"/>
      <c r="P53" s="42">
        <v>2</v>
      </c>
      <c r="Q53" s="109"/>
      <c r="R53" s="109"/>
      <c r="S53" s="109"/>
      <c r="T53" s="109"/>
      <c r="U53" s="109"/>
      <c r="V53" s="109"/>
      <c r="W53" s="183" t="s">
        <v>245</v>
      </c>
    </row>
    <row r="54" spans="1:26" ht="15" customHeight="1" x14ac:dyDescent="0.2">
      <c r="A54" s="160" t="s">
        <v>174</v>
      </c>
      <c r="B54" s="200" t="s">
        <v>129</v>
      </c>
      <c r="C54" s="65"/>
      <c r="D54" s="10"/>
      <c r="E54" s="10"/>
      <c r="F54" s="14"/>
      <c r="G54" s="41">
        <v>2</v>
      </c>
      <c r="H54" s="65">
        <v>72</v>
      </c>
      <c r="I54" s="65">
        <v>6</v>
      </c>
      <c r="J54" s="65"/>
      <c r="K54" s="65">
        <v>6</v>
      </c>
      <c r="L54" s="66"/>
      <c r="M54" s="10">
        <f>H54-I54</f>
        <v>66</v>
      </c>
      <c r="N54" s="108">
        <v>6.2</v>
      </c>
      <c r="O54" s="251"/>
      <c r="P54" s="42">
        <v>2</v>
      </c>
      <c r="Q54" s="193"/>
      <c r="R54" s="193"/>
      <c r="S54" s="193"/>
      <c r="T54" s="193"/>
      <c r="U54" s="193"/>
      <c r="V54" s="193"/>
      <c r="W54" s="183" t="s">
        <v>245</v>
      </c>
    </row>
    <row r="55" spans="1:26" ht="15" customHeight="1" x14ac:dyDescent="0.2">
      <c r="A55" s="160"/>
      <c r="B55" s="156" t="s">
        <v>176</v>
      </c>
      <c r="C55" s="65"/>
      <c r="D55" s="10"/>
      <c r="E55" s="10"/>
      <c r="F55" s="14"/>
      <c r="G55" s="41"/>
      <c r="H55" s="65"/>
      <c r="I55" s="65"/>
      <c r="J55" s="65"/>
      <c r="K55" s="65"/>
      <c r="L55" s="66"/>
      <c r="M55" s="10"/>
      <c r="N55" s="108"/>
      <c r="O55" s="13"/>
      <c r="P55" s="109"/>
      <c r="Q55" s="109"/>
      <c r="R55" s="109"/>
      <c r="S55" s="109"/>
      <c r="T55" s="109"/>
      <c r="U55" s="109"/>
      <c r="V55" s="109"/>
      <c r="W55" s="183"/>
    </row>
    <row r="56" spans="1:26" ht="23.25" customHeight="1" x14ac:dyDescent="0.2">
      <c r="A56" s="160" t="s">
        <v>177</v>
      </c>
      <c r="B56" s="258" t="s">
        <v>178</v>
      </c>
      <c r="C56" s="65"/>
      <c r="D56" s="10"/>
      <c r="E56" s="10"/>
      <c r="F56" s="14"/>
      <c r="G56" s="41">
        <v>5</v>
      </c>
      <c r="H56" s="65">
        <v>180</v>
      </c>
      <c r="I56" s="65" t="s">
        <v>179</v>
      </c>
      <c r="J56" s="65"/>
      <c r="K56" s="65"/>
      <c r="L56" s="66"/>
      <c r="M56" s="10"/>
      <c r="N56" s="108" t="s">
        <v>74</v>
      </c>
      <c r="O56" s="13"/>
      <c r="P56" s="193"/>
      <c r="Q56" s="193">
        <v>5</v>
      </c>
      <c r="R56" s="193" t="s">
        <v>74</v>
      </c>
      <c r="S56" s="193"/>
      <c r="T56" s="193"/>
      <c r="U56" s="193"/>
      <c r="V56" s="193"/>
      <c r="W56" s="183" t="s">
        <v>122</v>
      </c>
    </row>
    <row r="57" spans="1:26" ht="30" customHeight="1" x14ac:dyDescent="0.2">
      <c r="A57" s="160"/>
      <c r="B57" s="156" t="s">
        <v>180</v>
      </c>
      <c r="C57" s="65"/>
      <c r="D57" s="10"/>
      <c r="E57" s="10"/>
      <c r="F57" s="14"/>
      <c r="G57" s="41"/>
      <c r="H57" s="65"/>
      <c r="I57" s="65"/>
      <c r="J57" s="65"/>
      <c r="K57" s="65"/>
      <c r="L57" s="66"/>
      <c r="M57" s="10"/>
      <c r="N57" s="108"/>
      <c r="O57" s="13"/>
      <c r="P57" s="109"/>
      <c r="Q57" s="109"/>
      <c r="R57" s="109"/>
      <c r="S57" s="109"/>
      <c r="T57" s="109"/>
      <c r="U57" s="109"/>
      <c r="V57" s="109"/>
      <c r="W57" s="184"/>
    </row>
    <row r="58" spans="1:26" ht="19.5" customHeight="1" x14ac:dyDescent="0.2">
      <c r="A58" s="172" t="s">
        <v>187</v>
      </c>
      <c r="B58" s="257" t="s">
        <v>181</v>
      </c>
      <c r="C58" s="65">
        <v>4</v>
      </c>
      <c r="D58" s="10"/>
      <c r="E58" s="10"/>
      <c r="F58" s="14">
        <v>4</v>
      </c>
      <c r="G58" s="41">
        <v>1</v>
      </c>
      <c r="H58" s="65">
        <v>36</v>
      </c>
      <c r="I58" s="65"/>
      <c r="J58" s="65"/>
      <c r="K58" s="65"/>
      <c r="L58" s="66"/>
      <c r="M58" s="10"/>
      <c r="N58" s="108">
        <v>2.5</v>
      </c>
      <c r="O58" s="13"/>
      <c r="P58" s="109"/>
      <c r="Q58" s="109"/>
      <c r="R58" s="109">
        <v>1</v>
      </c>
      <c r="S58" s="109"/>
      <c r="T58" s="109"/>
      <c r="U58" s="109"/>
      <c r="V58" s="109"/>
      <c r="W58" s="183" t="s">
        <v>198</v>
      </c>
    </row>
    <row r="59" spans="1:26" ht="37.5" customHeight="1" x14ac:dyDescent="0.2">
      <c r="A59" s="172" t="s">
        <v>188</v>
      </c>
      <c r="B59" s="257" t="s">
        <v>182</v>
      </c>
      <c r="C59" s="65">
        <v>6</v>
      </c>
      <c r="D59" s="10"/>
      <c r="E59" s="10"/>
      <c r="F59" s="14">
        <v>3</v>
      </c>
      <c r="G59" s="41">
        <v>1</v>
      </c>
      <c r="H59" s="65">
        <v>36</v>
      </c>
      <c r="I59" s="65"/>
      <c r="J59" s="65"/>
      <c r="K59" s="65"/>
      <c r="L59" s="66"/>
      <c r="M59" s="10"/>
      <c r="N59" s="108">
        <v>2.5</v>
      </c>
      <c r="O59" s="13"/>
      <c r="P59" s="109"/>
      <c r="Q59" s="109"/>
      <c r="R59" s="109"/>
      <c r="S59" s="109" t="s">
        <v>74</v>
      </c>
      <c r="T59" s="109">
        <v>1</v>
      </c>
      <c r="U59" s="109"/>
      <c r="V59" s="109"/>
      <c r="W59" s="183" t="s">
        <v>122</v>
      </c>
    </row>
    <row r="60" spans="1:26" ht="42.75" customHeight="1" x14ac:dyDescent="0.2">
      <c r="A60" s="172" t="s">
        <v>189</v>
      </c>
      <c r="B60" s="257" t="s">
        <v>252</v>
      </c>
      <c r="C60" s="65">
        <v>8</v>
      </c>
      <c r="D60" s="10"/>
      <c r="E60" s="10"/>
      <c r="F60" s="14"/>
      <c r="G60" s="41">
        <v>1</v>
      </c>
      <c r="H60" s="65">
        <v>36</v>
      </c>
      <c r="I60" s="65"/>
      <c r="J60" s="65"/>
      <c r="K60" s="65"/>
      <c r="L60" s="66"/>
      <c r="M60" s="10"/>
      <c r="N60" s="108">
        <v>1</v>
      </c>
      <c r="O60" s="13"/>
      <c r="P60" s="109"/>
      <c r="Q60" s="109"/>
      <c r="R60" s="109"/>
      <c r="S60" s="109"/>
      <c r="T60" s="109"/>
      <c r="U60" s="109"/>
      <c r="V60" s="109">
        <v>1</v>
      </c>
      <c r="W60" s="201" t="s">
        <v>245</v>
      </c>
    </row>
    <row r="61" spans="1:26" ht="45" customHeight="1" x14ac:dyDescent="0.2">
      <c r="A61" s="172" t="s">
        <v>190</v>
      </c>
      <c r="B61" s="257" t="s">
        <v>253</v>
      </c>
      <c r="C61" s="65">
        <v>2</v>
      </c>
      <c r="D61" s="10"/>
      <c r="E61" s="10"/>
      <c r="F61" s="14"/>
      <c r="G61" s="41">
        <v>1</v>
      </c>
      <c r="H61" s="65">
        <v>36</v>
      </c>
      <c r="I61" s="65"/>
      <c r="J61" s="65"/>
      <c r="K61" s="65"/>
      <c r="L61" s="66"/>
      <c r="M61" s="10"/>
      <c r="N61" s="108">
        <v>0.3</v>
      </c>
      <c r="O61" s="13"/>
      <c r="P61" s="109">
        <v>1</v>
      </c>
      <c r="Q61" s="109"/>
      <c r="R61" s="109" t="s">
        <v>74</v>
      </c>
      <c r="S61" s="109"/>
      <c r="T61" s="109"/>
      <c r="U61" s="109"/>
      <c r="V61" s="109"/>
      <c r="W61" s="183" t="s">
        <v>245</v>
      </c>
    </row>
    <row r="62" spans="1:26" ht="30" customHeight="1" x14ac:dyDescent="0.2">
      <c r="A62" s="172" t="s">
        <v>191</v>
      </c>
      <c r="B62" s="257" t="s">
        <v>183</v>
      </c>
      <c r="C62" s="65">
        <v>2</v>
      </c>
      <c r="D62" s="10"/>
      <c r="E62" s="10"/>
      <c r="F62" s="14"/>
      <c r="G62" s="41">
        <v>1</v>
      </c>
      <c r="H62" s="65">
        <v>36</v>
      </c>
      <c r="I62" s="65"/>
      <c r="J62" s="65"/>
      <c r="K62" s="65"/>
      <c r="L62" s="66"/>
      <c r="M62" s="10"/>
      <c r="N62" s="108">
        <v>0.3</v>
      </c>
      <c r="O62" s="13" t="s">
        <v>74</v>
      </c>
      <c r="P62" s="109">
        <v>1</v>
      </c>
      <c r="Q62" s="109"/>
      <c r="R62" s="109"/>
      <c r="S62" s="109"/>
      <c r="T62" s="109"/>
      <c r="U62" s="109"/>
      <c r="V62" s="109"/>
      <c r="W62" s="183" t="s">
        <v>122</v>
      </c>
    </row>
    <row r="63" spans="1:26" ht="26.25" customHeight="1" thickBot="1" x14ac:dyDescent="0.25">
      <c r="A63" s="173" t="s">
        <v>192</v>
      </c>
      <c r="B63" s="257" t="s">
        <v>184</v>
      </c>
      <c r="C63" s="118"/>
      <c r="D63" s="115"/>
      <c r="E63" s="115">
        <v>3</v>
      </c>
      <c r="F63" s="116"/>
      <c r="G63" s="117">
        <v>1</v>
      </c>
      <c r="H63" s="118">
        <v>36</v>
      </c>
      <c r="I63" s="118"/>
      <c r="J63" s="118"/>
      <c r="K63" s="118"/>
      <c r="L63" s="119"/>
      <c r="M63" s="115"/>
      <c r="N63" s="120">
        <v>1</v>
      </c>
      <c r="O63" s="121"/>
      <c r="P63" s="122"/>
      <c r="Q63" s="122">
        <v>1</v>
      </c>
      <c r="R63" s="122" t="s">
        <v>74</v>
      </c>
      <c r="S63" s="122"/>
      <c r="T63" s="122"/>
      <c r="U63" s="122"/>
      <c r="V63" s="122"/>
      <c r="W63" s="286" t="s">
        <v>122</v>
      </c>
    </row>
    <row r="64" spans="1:26" ht="15" customHeight="1" x14ac:dyDescent="0.25">
      <c r="A64" s="174"/>
      <c r="B64" s="167" t="s">
        <v>185</v>
      </c>
      <c r="C64" s="145"/>
      <c r="D64" s="146"/>
      <c r="E64" s="146"/>
      <c r="F64" s="147"/>
      <c r="G64" s="148"/>
      <c r="H64" s="149">
        <f>H43+H44+H45+H47+H50+H56+H58+H59+H60+H61+H62+H63</f>
        <v>1080</v>
      </c>
      <c r="I64" s="149">
        <f>I43+I44+I45+I47+I50</f>
        <v>74</v>
      </c>
      <c r="J64" s="149">
        <f>J43+J44+J45+J47+J50</f>
        <v>24</v>
      </c>
      <c r="K64" s="149">
        <f>K43+K44+K45+K47+K50</f>
        <v>50</v>
      </c>
      <c r="L64" s="149" t="s">
        <v>74</v>
      </c>
      <c r="M64" s="259">
        <f>M43+M44+M45+M47+M50+M56+M58+M59+M60+M61+M62+M63</f>
        <v>610</v>
      </c>
      <c r="N64" s="153">
        <f>N43+N44+N45+N47+N50+N58+N59+N60+N61+N62+N63</f>
        <v>93.399999999999991</v>
      </c>
      <c r="O64" s="194"/>
      <c r="P64" s="145"/>
      <c r="Q64" s="145"/>
      <c r="R64" s="145"/>
      <c r="S64" s="145"/>
      <c r="T64" s="145"/>
      <c r="U64" s="145"/>
      <c r="V64" s="145"/>
      <c r="W64" s="186"/>
    </row>
    <row r="65" spans="1:23" ht="26.25" customHeight="1" x14ac:dyDescent="0.2">
      <c r="A65" s="159"/>
      <c r="B65" s="171" t="s">
        <v>186</v>
      </c>
      <c r="C65" s="140"/>
      <c r="D65" s="123"/>
      <c r="E65" s="123"/>
      <c r="F65" s="124"/>
      <c r="G65" s="125">
        <f>G43+G44+G45+G47+G50+G56+G58+G59+G60+G61+G62+G63</f>
        <v>30</v>
      </c>
      <c r="H65" s="144"/>
      <c r="I65" s="144"/>
      <c r="J65" s="143"/>
      <c r="K65" s="144"/>
      <c r="L65" s="144"/>
      <c r="M65" s="144"/>
      <c r="N65" s="143"/>
      <c r="O65" s="152"/>
      <c r="P65" s="203">
        <f>P51+P47+P61+P62</f>
        <v>8</v>
      </c>
      <c r="Q65" s="203">
        <f>Q56+Q63</f>
        <v>6</v>
      </c>
      <c r="R65" s="199">
        <f>R43+R58</f>
        <v>5</v>
      </c>
      <c r="S65" s="199" t="s">
        <v>74</v>
      </c>
      <c r="T65" s="199">
        <f>T44+T59</f>
        <v>5</v>
      </c>
      <c r="U65" s="199"/>
      <c r="V65" s="199">
        <f>V45+V60</f>
        <v>6</v>
      </c>
      <c r="W65" s="187"/>
    </row>
    <row r="66" spans="1:23" ht="15" hidden="1" customHeight="1" x14ac:dyDescent="0.2">
      <c r="A66" s="154" t="s">
        <v>193</v>
      </c>
      <c r="B66" s="106"/>
      <c r="C66" s="106"/>
      <c r="D66" s="106"/>
      <c r="E66" s="106"/>
      <c r="F66" s="106"/>
      <c r="G66" s="106"/>
      <c r="H66" s="106"/>
      <c r="I66" s="106"/>
      <c r="J66" s="107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36"/>
    </row>
    <row r="67" spans="1:23" ht="46.5" customHeight="1" x14ac:dyDescent="0.2">
      <c r="A67" s="175" t="s">
        <v>195</v>
      </c>
      <c r="B67" s="260" t="s">
        <v>197</v>
      </c>
      <c r="C67" s="190"/>
      <c r="D67" s="191"/>
      <c r="E67" s="191"/>
      <c r="F67" s="192"/>
      <c r="G67" s="262">
        <v>10</v>
      </c>
      <c r="H67" s="263">
        <v>360</v>
      </c>
      <c r="I67" s="264"/>
      <c r="J67" s="265"/>
      <c r="K67" s="265"/>
      <c r="L67" s="266"/>
      <c r="M67" s="265">
        <v>360</v>
      </c>
      <c r="N67" s="267"/>
      <c r="O67" s="268"/>
      <c r="P67" s="269"/>
      <c r="Q67" s="269"/>
      <c r="R67" s="269"/>
      <c r="S67" s="269"/>
      <c r="T67" s="269"/>
      <c r="U67" s="269"/>
      <c r="V67" s="109">
        <v>10</v>
      </c>
      <c r="W67" s="201" t="s">
        <v>245</v>
      </c>
    </row>
    <row r="68" spans="1:23" ht="76.5" customHeight="1" thickBot="1" x14ac:dyDescent="0.25">
      <c r="A68" s="176" t="s">
        <v>196</v>
      </c>
      <c r="B68" s="261" t="s">
        <v>194</v>
      </c>
      <c r="C68" s="130"/>
      <c r="D68" s="129"/>
      <c r="E68" s="129"/>
      <c r="F68" s="137"/>
      <c r="G68" s="270">
        <v>2</v>
      </c>
      <c r="H68" s="271">
        <v>72</v>
      </c>
      <c r="I68" s="271"/>
      <c r="J68" s="272"/>
      <c r="K68" s="273"/>
      <c r="L68" s="266"/>
      <c r="M68" s="274"/>
      <c r="N68" s="275"/>
      <c r="O68" s="276"/>
      <c r="P68" s="277"/>
      <c r="Q68" s="277"/>
      <c r="R68" s="277"/>
      <c r="S68" s="277"/>
      <c r="T68" s="277"/>
      <c r="U68" s="277"/>
      <c r="V68" s="109">
        <v>2</v>
      </c>
      <c r="W68" s="201" t="s">
        <v>245</v>
      </c>
    </row>
    <row r="69" spans="1:23" ht="33" customHeight="1" x14ac:dyDescent="0.25">
      <c r="A69" s="177"/>
      <c r="B69" s="179" t="s">
        <v>238</v>
      </c>
      <c r="C69" s="128"/>
      <c r="D69" s="126"/>
      <c r="E69" s="126"/>
      <c r="F69" s="127"/>
      <c r="G69" s="278"/>
      <c r="H69" s="279">
        <f>G70*36</f>
        <v>8640</v>
      </c>
      <c r="I69" s="197">
        <f>I64</f>
        <v>74</v>
      </c>
      <c r="J69" s="280">
        <f>J64</f>
        <v>24</v>
      </c>
      <c r="K69" s="281">
        <f>K64</f>
        <v>50</v>
      </c>
      <c r="L69" s="281"/>
      <c r="M69" s="196">
        <f>M64+M67</f>
        <v>970</v>
      </c>
      <c r="N69" s="282">
        <f>N7+N8+N9+N10+N11+N12+N13+N14+N16+N17+N18+N19+N22+N23+N24+N25+N26+N27+N28+N29+N31+N32+N33+N34+N35+N36+N37+N38++N43+N44+N45+N47+N50+N58+N59+N60+N61+N62+N63</f>
        <v>293.39999999999986</v>
      </c>
      <c r="O69" s="283"/>
      <c r="P69" s="284"/>
      <c r="Q69" s="284"/>
      <c r="R69" s="284"/>
      <c r="S69" s="284"/>
      <c r="T69" s="284"/>
      <c r="U69" s="284"/>
      <c r="V69" s="284"/>
      <c r="W69" s="188"/>
    </row>
    <row r="70" spans="1:23" ht="42" customHeight="1" thickBot="1" x14ac:dyDescent="0.25">
      <c r="A70" s="178"/>
      <c r="B70" s="180" t="s">
        <v>239</v>
      </c>
      <c r="C70" s="138"/>
      <c r="D70" s="131"/>
      <c r="E70" s="131"/>
      <c r="F70" s="150"/>
      <c r="G70" s="301">
        <f>G40+G65+G67+G68</f>
        <v>240</v>
      </c>
      <c r="H70" s="285" t="s">
        <v>74</v>
      </c>
      <c r="I70" s="285" t="s">
        <v>74</v>
      </c>
      <c r="J70" s="285" t="s">
        <v>74</v>
      </c>
      <c r="K70" s="285" t="s">
        <v>74</v>
      </c>
      <c r="L70" s="285" t="s">
        <v>74</v>
      </c>
      <c r="M70" s="285" t="s">
        <v>74</v>
      </c>
      <c r="N70" s="285" t="s">
        <v>74</v>
      </c>
      <c r="O70" s="301">
        <f t="shared" ref="O70:V70" si="1">O40+O67+O68</f>
        <v>26</v>
      </c>
      <c r="P70" s="301">
        <f t="shared" si="1"/>
        <v>23</v>
      </c>
      <c r="Q70" s="301">
        <f t="shared" si="1"/>
        <v>23</v>
      </c>
      <c r="R70" s="301">
        <f t="shared" si="1"/>
        <v>25</v>
      </c>
      <c r="S70" s="301">
        <f t="shared" si="1"/>
        <v>26</v>
      </c>
      <c r="T70" s="301">
        <f t="shared" si="1"/>
        <v>26</v>
      </c>
      <c r="U70" s="301">
        <f t="shared" si="1"/>
        <v>26</v>
      </c>
      <c r="V70" s="301">
        <f t="shared" si="1"/>
        <v>35</v>
      </c>
      <c r="W70" s="189"/>
    </row>
    <row r="71" spans="1:23" x14ac:dyDescent="0.2">
      <c r="A71" s="155"/>
    </row>
    <row r="72" spans="1:23" x14ac:dyDescent="0.2">
      <c r="A72" s="155"/>
      <c r="O72" s="290"/>
    </row>
    <row r="73" spans="1:23" x14ac:dyDescent="0.2">
      <c r="A73" s="155"/>
    </row>
    <row r="74" spans="1:23" x14ac:dyDescent="0.2">
      <c r="A74" s="155"/>
    </row>
    <row r="75" spans="1:23" x14ac:dyDescent="0.2">
      <c r="A75" s="155"/>
    </row>
    <row r="76" spans="1:23" x14ac:dyDescent="0.2">
      <c r="A76" s="155"/>
    </row>
    <row r="77" spans="1:23" x14ac:dyDescent="0.2">
      <c r="A77" s="155"/>
    </row>
    <row r="78" spans="1:23" x14ac:dyDescent="0.2">
      <c r="A78" s="155"/>
    </row>
    <row r="79" spans="1:23" x14ac:dyDescent="0.2">
      <c r="A79" s="155"/>
    </row>
    <row r="80" spans="1:23" x14ac:dyDescent="0.2">
      <c r="A80" s="155"/>
    </row>
  </sheetData>
  <mergeCells count="24">
    <mergeCell ref="A1:W1"/>
    <mergeCell ref="A2:A4"/>
    <mergeCell ref="B2:B4"/>
    <mergeCell ref="C2:F3"/>
    <mergeCell ref="G2:G4"/>
    <mergeCell ref="H2:H4"/>
    <mergeCell ref="V3:V4"/>
    <mergeCell ref="W2:W4"/>
    <mergeCell ref="O3:O4"/>
    <mergeCell ref="R3:R4"/>
    <mergeCell ref="N3:N4"/>
    <mergeCell ref="P3:P4"/>
    <mergeCell ref="C6:V6"/>
    <mergeCell ref="O2:V2"/>
    <mergeCell ref="J2:N2"/>
    <mergeCell ref="J3:J4"/>
    <mergeCell ref="K3:K4"/>
    <mergeCell ref="L3:L4"/>
    <mergeCell ref="I2:I4"/>
    <mergeCell ref="M3:M4"/>
    <mergeCell ref="Q3:Q4"/>
    <mergeCell ref="S3:S4"/>
    <mergeCell ref="T3:T4"/>
    <mergeCell ref="U3:U4"/>
  </mergeCells>
  <phoneticPr fontId="10" type="noConversion"/>
  <pageMargins left="0.59055118110236227" right="0.59055118110236227" top="0.19685039370078741" bottom="0.19685039370078741" header="0.51181102362204722" footer="0.51181102362204722"/>
  <pageSetup paperSize="9" scale="85" fitToHeight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65"/>
  <sheetViews>
    <sheetView view="pageBreakPreview" topLeftCell="A19" zoomScale="112" zoomScaleSheetLayoutView="112" workbookViewId="0">
      <selection activeCell="Z30" sqref="Z30"/>
    </sheetView>
  </sheetViews>
  <sheetFormatPr defaultRowHeight="12.75" x14ac:dyDescent="0.2"/>
  <cols>
    <col min="1" max="1" width="2.85546875" customWidth="1"/>
    <col min="2" max="18" width="2.28515625" customWidth="1"/>
    <col min="19" max="19" width="2.7109375" customWidth="1"/>
    <col min="20" max="43" width="2.28515625" customWidth="1"/>
    <col min="44" max="44" width="3.140625" customWidth="1"/>
    <col min="45" max="45" width="2.7109375" customWidth="1"/>
    <col min="46" max="53" width="2.28515625" customWidth="1"/>
    <col min="54" max="54" width="3.85546875" customWidth="1"/>
    <col min="55" max="60" width="3.28515625" customWidth="1"/>
  </cols>
  <sheetData>
    <row r="1" spans="1:60" ht="1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7"/>
      <c r="N1" s="17"/>
      <c r="O1" s="417" t="s">
        <v>131</v>
      </c>
      <c r="P1" s="417"/>
      <c r="Q1" s="417"/>
      <c r="R1" s="417"/>
      <c r="S1" s="417"/>
      <c r="T1" s="417"/>
      <c r="U1" s="417"/>
      <c r="V1" s="417"/>
      <c r="W1" s="417"/>
      <c r="X1" s="417"/>
      <c r="Y1" s="417"/>
      <c r="Z1" s="417"/>
      <c r="AA1" s="417"/>
      <c r="AB1" s="417"/>
      <c r="AC1" s="417"/>
      <c r="AD1" s="417"/>
      <c r="AE1" s="417"/>
      <c r="AF1" s="417"/>
      <c r="AG1" s="417"/>
      <c r="AH1" s="417"/>
      <c r="AI1" s="417"/>
      <c r="AJ1" s="417"/>
      <c r="AK1" s="417"/>
      <c r="AL1" s="417"/>
      <c r="AM1" s="417"/>
      <c r="AN1" s="417"/>
      <c r="AO1" s="417"/>
      <c r="AP1" s="417"/>
      <c r="AQ1" s="417"/>
      <c r="AR1" s="417"/>
      <c r="AS1" s="417"/>
      <c r="AT1" s="417"/>
      <c r="AU1" s="417"/>
      <c r="AV1" s="417"/>
      <c r="AW1" s="417"/>
      <c r="AX1" s="417"/>
      <c r="AY1" s="417"/>
      <c r="AZ1" s="417"/>
      <c r="BA1" s="417"/>
    </row>
    <row r="2" spans="1:60" ht="15" x14ac:dyDescent="0.25">
      <c r="B2" s="18"/>
      <c r="C2" s="18"/>
      <c r="D2" s="18"/>
      <c r="E2" s="18"/>
      <c r="F2" s="18"/>
      <c r="G2" s="18"/>
      <c r="H2" s="18"/>
      <c r="I2" s="18"/>
      <c r="J2" s="18"/>
      <c r="K2" s="419" t="s">
        <v>218</v>
      </c>
      <c r="L2" s="419"/>
      <c r="M2" s="419"/>
      <c r="N2" s="419"/>
      <c r="O2" s="419"/>
      <c r="P2" s="419"/>
      <c r="Q2" s="419"/>
      <c r="R2" s="419"/>
      <c r="S2" s="419"/>
      <c r="T2" s="419"/>
      <c r="U2" s="419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  <c r="AX2" s="419"/>
      <c r="AY2" s="419"/>
      <c r="AZ2" s="419"/>
      <c r="BA2" s="419"/>
      <c r="BB2" s="419"/>
      <c r="BC2" s="419"/>
      <c r="BD2" s="18"/>
      <c r="BE2" s="18"/>
      <c r="BF2" s="18"/>
      <c r="BG2" s="18"/>
      <c r="BH2" s="18"/>
    </row>
    <row r="3" spans="1:60" ht="15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418" t="s">
        <v>76</v>
      </c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20"/>
      <c r="BC3" s="21"/>
      <c r="BD3" s="21"/>
      <c r="BE3" s="21"/>
      <c r="BF3" s="21"/>
      <c r="BG3" s="21"/>
      <c r="BH3" s="21"/>
    </row>
    <row r="4" spans="1:60" ht="15.75" x14ac:dyDescent="0.25">
      <c r="B4" s="19"/>
      <c r="C4" s="19"/>
      <c r="D4" s="19"/>
      <c r="E4" s="19"/>
      <c r="F4" s="19"/>
      <c r="G4" s="19"/>
      <c r="H4" s="19"/>
      <c r="I4" s="19"/>
      <c r="J4" s="19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70"/>
      <c r="BC4" s="71"/>
      <c r="BD4" s="21"/>
      <c r="BE4" s="21"/>
      <c r="BF4" s="21"/>
      <c r="BG4" s="21"/>
      <c r="BH4" s="21"/>
    </row>
    <row r="5" spans="1:60" ht="15.75" x14ac:dyDescent="0.25">
      <c r="A5" s="44" t="s">
        <v>77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/>
      <c r="U5" s="45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46" t="s">
        <v>15</v>
      </c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H5" s="21"/>
    </row>
    <row r="6" spans="1:60" ht="15.75" x14ac:dyDescent="0.25">
      <c r="A6" s="44" t="s">
        <v>266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 t="s">
        <v>119</v>
      </c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</row>
    <row r="7" spans="1:60" ht="15" customHeight="1" x14ac:dyDescent="0.25">
      <c r="A7" s="44"/>
      <c r="B7" s="19"/>
      <c r="C7" s="19"/>
      <c r="D7" s="19"/>
      <c r="E7" s="19"/>
      <c r="F7" s="19"/>
      <c r="G7" s="19"/>
      <c r="H7" s="19"/>
      <c r="I7" s="19"/>
      <c r="J7" s="19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379" t="s">
        <v>267</v>
      </c>
      <c r="AO7" s="380"/>
      <c r="AP7" s="380"/>
      <c r="AQ7" s="380"/>
      <c r="AR7" s="380"/>
      <c r="AS7" s="380"/>
      <c r="AT7" s="380"/>
      <c r="AU7" s="380"/>
      <c r="AV7" s="380"/>
      <c r="AW7" s="380"/>
      <c r="AX7" s="380"/>
      <c r="AY7" s="380"/>
      <c r="AZ7" s="380"/>
      <c r="BA7" s="380"/>
      <c r="BB7" s="380"/>
      <c r="BC7" s="380"/>
      <c r="BD7" s="380"/>
      <c r="BE7" s="380"/>
      <c r="BF7" s="380"/>
    </row>
    <row r="8" spans="1:60" ht="20.25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  <c r="N8" s="23"/>
      <c r="O8" s="23"/>
      <c r="P8" s="23"/>
      <c r="Q8" s="17"/>
      <c r="R8" s="17"/>
      <c r="S8" s="24"/>
      <c r="T8" s="24"/>
      <c r="U8" s="24"/>
      <c r="V8" s="24"/>
      <c r="W8" s="24"/>
      <c r="X8" s="24"/>
      <c r="Y8" s="24"/>
      <c r="Z8" s="24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25"/>
      <c r="BA8" s="25"/>
    </row>
    <row r="9" spans="1:60" ht="27.75" x14ac:dyDescent="0.4">
      <c r="A9" s="381" t="s">
        <v>134</v>
      </c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  <c r="N9" s="381"/>
      <c r="O9" s="381"/>
      <c r="P9" s="381"/>
      <c r="Q9" s="381"/>
      <c r="R9" s="381"/>
      <c r="S9" s="381"/>
      <c r="T9" s="381"/>
      <c r="U9" s="381"/>
      <c r="V9" s="381"/>
      <c r="W9" s="381"/>
      <c r="X9" s="381"/>
      <c r="Y9" s="381"/>
      <c r="Z9" s="381"/>
      <c r="AA9" s="381"/>
      <c r="AB9" s="381"/>
      <c r="AC9" s="381"/>
      <c r="AD9" s="381"/>
      <c r="AE9" s="381"/>
      <c r="AF9" s="381"/>
      <c r="AG9" s="381"/>
      <c r="AH9" s="381"/>
      <c r="AI9" s="381"/>
      <c r="AJ9" s="381"/>
      <c r="AK9" s="381"/>
      <c r="AL9" s="381"/>
      <c r="AM9" s="381"/>
      <c r="AN9" s="381"/>
      <c r="AO9" s="381"/>
      <c r="AP9" s="381"/>
      <c r="AQ9" s="381"/>
      <c r="AR9" s="381"/>
      <c r="AS9" s="381"/>
      <c r="AT9" s="381"/>
      <c r="AU9" s="381"/>
      <c r="AV9" s="381"/>
      <c r="AW9" s="381"/>
      <c r="AX9" s="381"/>
      <c r="AY9" s="381"/>
      <c r="AZ9" s="381"/>
      <c r="BA9" s="381"/>
      <c r="BB9" s="381"/>
      <c r="BC9" s="381"/>
      <c r="BD9" s="381"/>
      <c r="BE9" s="381"/>
      <c r="BF9" s="381"/>
      <c r="BG9" s="381"/>
      <c r="BH9" s="381"/>
    </row>
    <row r="10" spans="1:60" ht="27.75" x14ac:dyDescent="0.4">
      <c r="A10" s="69"/>
      <c r="B10" s="69"/>
      <c r="C10" s="69"/>
      <c r="D10" s="72"/>
      <c r="E10" s="73">
        <v>36682</v>
      </c>
      <c r="F10" s="74"/>
      <c r="G10" s="75"/>
      <c r="H10" s="74"/>
      <c r="I10" s="69"/>
      <c r="J10" s="76"/>
      <c r="K10" s="74"/>
      <c r="L10" s="74"/>
      <c r="M10" s="77"/>
      <c r="N10" s="74"/>
      <c r="O10" s="74"/>
      <c r="P10" s="78"/>
      <c r="Q10" s="78"/>
      <c r="R10" s="61"/>
      <c r="Y10" s="79"/>
      <c r="Z10" s="69"/>
      <c r="AA10" s="69"/>
      <c r="AB10" s="69"/>
      <c r="AC10" s="69"/>
      <c r="AD10" s="69"/>
      <c r="AE10" s="69"/>
      <c r="AF10" s="69"/>
      <c r="AG10" s="80" t="s">
        <v>123</v>
      </c>
      <c r="AH10" s="69"/>
      <c r="AI10" s="69"/>
      <c r="AJ10" s="69"/>
      <c r="AK10" s="69"/>
      <c r="AL10" s="81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</row>
    <row r="11" spans="1:60" ht="15.75" customHeight="1" x14ac:dyDescent="0.4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Q11" s="69"/>
      <c r="Y11" s="79"/>
      <c r="Z11" s="69"/>
      <c r="AA11" s="69"/>
      <c r="AB11" s="69"/>
      <c r="AC11" s="69"/>
      <c r="AD11" s="69"/>
      <c r="AE11" s="69"/>
      <c r="AF11" s="69"/>
      <c r="AG11" s="80"/>
      <c r="AH11" s="69"/>
      <c r="AI11" s="69"/>
      <c r="AJ11" s="69"/>
      <c r="AK11" s="69"/>
      <c r="AL11" s="81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</row>
    <row r="12" spans="1:60" ht="18.75" customHeight="1" x14ac:dyDescent="0.3">
      <c r="A12" s="382" t="s">
        <v>247</v>
      </c>
      <c r="B12" s="383"/>
      <c r="C12" s="383"/>
      <c r="D12" s="383"/>
      <c r="E12" s="383"/>
      <c r="F12" s="383"/>
      <c r="G12" s="383"/>
      <c r="H12" s="383"/>
      <c r="I12" s="383"/>
      <c r="J12" s="383"/>
      <c r="K12" s="383"/>
      <c r="L12" s="383"/>
      <c r="M12" s="383"/>
      <c r="N12" s="383"/>
      <c r="O12" s="383"/>
      <c r="P12" s="383"/>
      <c r="Q12" s="383"/>
      <c r="R12" s="383"/>
      <c r="S12" s="383"/>
      <c r="T12" s="383"/>
      <c r="U12" s="383"/>
      <c r="V12" s="383"/>
      <c r="W12" s="383"/>
      <c r="X12" s="383"/>
      <c r="Y12" s="383"/>
      <c r="Z12" s="383"/>
      <c r="AA12" s="383"/>
      <c r="AB12" s="383"/>
      <c r="AC12" s="383"/>
      <c r="AD12" s="383"/>
      <c r="AE12" s="383"/>
      <c r="AF12" s="383"/>
      <c r="AG12" s="383"/>
      <c r="AH12" s="383"/>
      <c r="AI12" s="383"/>
      <c r="AJ12" s="383"/>
      <c r="AK12" s="383"/>
      <c r="AL12" s="383"/>
      <c r="AM12" s="383"/>
      <c r="AN12" s="383"/>
      <c r="AO12" s="383"/>
      <c r="AP12" s="383"/>
      <c r="AQ12" s="383"/>
      <c r="AR12" s="383"/>
      <c r="AS12" s="383"/>
      <c r="AT12" s="383"/>
      <c r="AU12" s="383"/>
      <c r="AV12" s="383"/>
      <c r="AW12" s="383"/>
      <c r="AX12" s="383"/>
      <c r="AY12" s="383"/>
      <c r="AZ12" s="383"/>
      <c r="BA12" s="383"/>
      <c r="BB12" s="383"/>
      <c r="BC12" s="383"/>
      <c r="BD12" s="383"/>
      <c r="BE12" s="383"/>
      <c r="BF12" s="383"/>
      <c r="BG12" s="383"/>
      <c r="BH12" s="383"/>
    </row>
    <row r="13" spans="1:60" ht="18.75" x14ac:dyDescent="0.3">
      <c r="A13" s="383"/>
      <c r="B13" s="383"/>
      <c r="C13" s="383"/>
      <c r="D13" s="383"/>
      <c r="E13" s="383"/>
      <c r="F13" s="383"/>
      <c r="G13" s="383"/>
      <c r="H13" s="383"/>
      <c r="I13" s="383"/>
      <c r="J13" s="383"/>
      <c r="K13" s="383"/>
      <c r="L13" s="383"/>
      <c r="M13" s="383"/>
      <c r="N13" s="383"/>
      <c r="O13" s="383"/>
      <c r="P13" s="383"/>
      <c r="Q13" s="383"/>
      <c r="R13" s="383"/>
      <c r="S13" s="383"/>
      <c r="T13" s="383"/>
      <c r="U13" s="383"/>
      <c r="V13" s="383"/>
      <c r="W13" s="383"/>
      <c r="X13" s="383"/>
      <c r="Y13" s="383"/>
      <c r="Z13" s="383"/>
      <c r="AA13" s="383"/>
      <c r="AB13" s="383"/>
      <c r="AC13" s="383"/>
      <c r="AD13" s="383"/>
      <c r="AE13" s="383"/>
      <c r="AF13" s="383"/>
      <c r="AG13" s="383"/>
      <c r="AH13" s="383"/>
      <c r="AI13" s="383"/>
      <c r="AJ13" s="383"/>
      <c r="AK13" s="383"/>
      <c r="AL13" s="383"/>
      <c r="AM13" s="383"/>
      <c r="AN13" s="383"/>
      <c r="AO13" s="383"/>
      <c r="AP13" s="383"/>
      <c r="AQ13" s="383"/>
      <c r="AR13" s="383"/>
      <c r="AS13" s="383"/>
      <c r="AT13" s="383"/>
      <c r="AU13" s="383"/>
      <c r="AV13" s="383"/>
      <c r="AW13" s="383"/>
      <c r="AX13" s="383"/>
      <c r="AY13" s="383"/>
      <c r="AZ13" s="383"/>
      <c r="BA13" s="383"/>
      <c r="BB13" s="383"/>
      <c r="BC13" s="383"/>
      <c r="BD13" s="383"/>
      <c r="BE13" s="383"/>
      <c r="BF13" s="383"/>
      <c r="BG13" s="383"/>
      <c r="BH13" s="383"/>
    </row>
    <row r="14" spans="1:60" ht="18.75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</row>
    <row r="15" spans="1:60" ht="18.75" x14ac:dyDescent="0.3">
      <c r="A15" s="51" t="s">
        <v>124</v>
      </c>
      <c r="B15" s="50"/>
      <c r="C15" s="50"/>
      <c r="D15" s="50"/>
      <c r="E15" s="50"/>
      <c r="F15" s="51" t="s">
        <v>268</v>
      </c>
      <c r="G15" s="50"/>
      <c r="H15" s="50"/>
      <c r="K15" s="51"/>
      <c r="L15" s="52"/>
      <c r="M15" s="52"/>
      <c r="N15" s="52"/>
      <c r="O15" s="52"/>
      <c r="P15" s="52"/>
      <c r="Q15" s="52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</row>
    <row r="16" spans="1:60" ht="18.75" x14ac:dyDescent="0.3">
      <c r="A16" s="51" t="s">
        <v>241</v>
      </c>
      <c r="B16" s="50"/>
      <c r="C16" s="50"/>
      <c r="D16" s="50"/>
      <c r="E16" s="50"/>
      <c r="F16" s="50"/>
      <c r="G16" s="50"/>
      <c r="H16" s="50"/>
      <c r="K16" s="51"/>
      <c r="L16" s="52"/>
      <c r="M16" s="52"/>
      <c r="N16" s="52"/>
      <c r="O16" s="52"/>
      <c r="P16" s="52"/>
      <c r="Q16" s="52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</row>
    <row r="17" spans="1:60" ht="19.5" customHeight="1" x14ac:dyDescent="0.3">
      <c r="A17" s="51"/>
      <c r="B17" s="50"/>
      <c r="C17" s="50"/>
      <c r="D17" s="50"/>
      <c r="E17" s="50"/>
      <c r="F17" s="50"/>
      <c r="G17" s="50"/>
      <c r="H17" s="50"/>
      <c r="K17" s="51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60" ht="19.5" customHeight="1" x14ac:dyDescent="0.3">
      <c r="A18" s="51" t="s">
        <v>130</v>
      </c>
      <c r="B18" s="50"/>
      <c r="C18" s="50"/>
      <c r="D18" s="50"/>
      <c r="E18" s="50"/>
      <c r="F18" s="50"/>
      <c r="G18" s="50"/>
      <c r="H18" s="50"/>
      <c r="K18" s="51"/>
      <c r="L18" s="52"/>
      <c r="M18" s="52"/>
      <c r="N18" s="52"/>
      <c r="O18" s="52"/>
      <c r="P18" s="52"/>
      <c r="Q18" s="52"/>
      <c r="R18" s="52"/>
      <c r="S18" s="52"/>
      <c r="T18" s="52"/>
      <c r="U18" s="50"/>
      <c r="V18" s="50"/>
      <c r="AJ18" s="315" t="s">
        <v>269</v>
      </c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</row>
    <row r="19" spans="1:60" ht="15" customHeight="1" x14ac:dyDescent="0.3">
      <c r="A19" s="50"/>
      <c r="B19" s="50"/>
      <c r="C19" s="50"/>
      <c r="D19" s="50"/>
      <c r="E19" s="50"/>
      <c r="F19" s="50"/>
      <c r="G19" s="50"/>
      <c r="H19" s="50"/>
      <c r="K19" s="51"/>
      <c r="L19" s="52"/>
      <c r="M19" s="52"/>
      <c r="N19" s="52"/>
      <c r="O19" s="52"/>
      <c r="P19" s="52"/>
      <c r="Q19" s="52"/>
      <c r="R19" s="52"/>
      <c r="S19" s="52"/>
      <c r="T19" s="52"/>
      <c r="U19" s="50"/>
      <c r="V19" s="50"/>
      <c r="AJ19" s="384" t="s">
        <v>270</v>
      </c>
      <c r="AK19" s="384"/>
      <c r="AL19" s="384"/>
      <c r="AM19" s="384"/>
      <c r="AN19" s="384"/>
      <c r="AO19" s="384"/>
      <c r="AP19" s="384"/>
      <c r="AQ19" s="384"/>
      <c r="AR19" s="384"/>
      <c r="AS19" s="384"/>
      <c r="AT19" s="384"/>
      <c r="AU19" s="384"/>
      <c r="AV19" s="384"/>
      <c r="AW19" s="384"/>
      <c r="AX19" s="384"/>
      <c r="AY19" s="384"/>
      <c r="AZ19" s="384"/>
      <c r="BA19" s="384"/>
      <c r="BB19" s="384"/>
      <c r="BC19" s="384"/>
      <c r="BD19" s="384"/>
      <c r="BE19" s="384"/>
    </row>
    <row r="20" spans="1:60" ht="15" customHeight="1" x14ac:dyDescent="0.25">
      <c r="A20" s="378" t="s">
        <v>240</v>
      </c>
      <c r="B20" s="378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  <c r="P20" s="378"/>
      <c r="Q20" s="378"/>
      <c r="R20" s="378"/>
      <c r="S20" s="378"/>
      <c r="T20" s="378"/>
      <c r="U20" s="378"/>
      <c r="V20" s="378"/>
      <c r="W20" s="18"/>
      <c r="X20" s="18"/>
      <c r="Y20" s="18"/>
      <c r="Z20" s="18"/>
      <c r="AA20" s="18"/>
      <c r="AJ20" s="68" t="s">
        <v>135</v>
      </c>
      <c r="AM20" s="67"/>
      <c r="AN20" s="67"/>
      <c r="AO20" s="67"/>
      <c r="AP20" s="67"/>
      <c r="AQ20" s="67"/>
      <c r="AR20" s="67"/>
      <c r="AS20" s="67"/>
      <c r="AT20" s="105"/>
      <c r="AU20" s="105"/>
      <c r="AV20" s="105"/>
      <c r="AW20" s="105"/>
      <c r="AX20" s="105"/>
      <c r="AY20" s="105"/>
      <c r="AZ20" s="105"/>
      <c r="BA20" s="105"/>
      <c r="BB20" s="67"/>
      <c r="BC20" s="67"/>
      <c r="BD20" s="67"/>
      <c r="BE20" s="67"/>
      <c r="BG20" s="67"/>
      <c r="BH20" s="67"/>
    </row>
    <row r="21" spans="1:60" ht="15" customHeight="1" x14ac:dyDescent="0.25">
      <c r="A21" s="378"/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BG21" s="67"/>
      <c r="BH21" s="67"/>
    </row>
    <row r="22" spans="1:60" ht="15" customHeight="1" x14ac:dyDescent="0.25">
      <c r="AH22" s="82" t="s">
        <v>125</v>
      </c>
      <c r="BG22" s="67"/>
      <c r="BH22" s="67"/>
    </row>
    <row r="23" spans="1:60" ht="15" customHeight="1" x14ac:dyDescent="0.3">
      <c r="A23" s="50"/>
      <c r="B23" s="50"/>
      <c r="C23" s="50"/>
      <c r="D23" s="50"/>
      <c r="E23" s="50"/>
      <c r="F23" s="50"/>
      <c r="G23" s="50"/>
      <c r="H23" s="50"/>
      <c r="K23" s="51"/>
      <c r="L23" s="52"/>
      <c r="M23" s="52"/>
      <c r="N23" s="52"/>
      <c r="O23" s="52"/>
      <c r="P23" s="52"/>
      <c r="Q23" s="52"/>
      <c r="R23" s="52"/>
      <c r="S23" s="52"/>
      <c r="T23" s="52"/>
      <c r="U23" s="50"/>
      <c r="V23" s="50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</row>
    <row r="24" spans="1:60" ht="15" customHeight="1" x14ac:dyDescent="0.3">
      <c r="A24" s="50"/>
      <c r="B24" s="50"/>
      <c r="C24" s="50"/>
      <c r="D24" s="50"/>
      <c r="E24" s="50"/>
      <c r="F24" s="50"/>
      <c r="G24" s="50"/>
      <c r="H24" s="50"/>
      <c r="K24" s="51"/>
      <c r="L24" s="52"/>
      <c r="M24" s="52"/>
      <c r="N24" s="52"/>
      <c r="O24" s="52"/>
      <c r="P24" s="52"/>
      <c r="Q24" s="52"/>
      <c r="R24" s="52"/>
      <c r="S24" s="52"/>
      <c r="T24" s="52"/>
      <c r="U24" s="50"/>
      <c r="V24" s="50"/>
      <c r="AH24" s="53" t="s">
        <v>126</v>
      </c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8"/>
      <c r="AW24" s="48"/>
      <c r="AX24" s="48"/>
      <c r="AY24" s="48"/>
      <c r="AZ24" s="48"/>
      <c r="BA24" s="83"/>
      <c r="BB24" s="83"/>
      <c r="BC24" s="53" t="s">
        <v>200</v>
      </c>
      <c r="BD24" s="53"/>
      <c r="BE24" s="53"/>
      <c r="BF24" s="53"/>
      <c r="BG24" s="47"/>
      <c r="BH24" s="47"/>
    </row>
    <row r="25" spans="1:60" ht="15" customHeight="1" x14ac:dyDescent="0.3">
      <c r="A25" s="50"/>
      <c r="B25" s="50"/>
      <c r="C25" s="50"/>
      <c r="D25" s="50"/>
      <c r="E25" s="50"/>
      <c r="F25" s="50"/>
      <c r="G25" s="50"/>
      <c r="H25" s="50"/>
      <c r="K25" s="51"/>
      <c r="L25" s="52"/>
      <c r="M25" s="52"/>
      <c r="N25" s="52"/>
      <c r="O25" s="52"/>
      <c r="P25" s="52"/>
      <c r="Q25" s="52"/>
      <c r="R25" s="52"/>
      <c r="S25" s="52"/>
      <c r="T25" s="52"/>
      <c r="U25" s="50"/>
      <c r="V25" s="50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</row>
    <row r="26" spans="1:60" ht="15" customHeight="1" x14ac:dyDescent="0.3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AF26" s="53"/>
      <c r="AG26" s="53"/>
      <c r="AH26" s="53" t="s">
        <v>242</v>
      </c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84"/>
      <c r="AW26" s="84"/>
      <c r="AX26" s="84"/>
      <c r="AY26" s="84"/>
      <c r="AZ26" s="84"/>
      <c r="BA26" s="83"/>
      <c r="BB26" s="83"/>
      <c r="BC26" s="53" t="s">
        <v>243</v>
      </c>
      <c r="BD26" s="53"/>
      <c r="BE26" s="53"/>
      <c r="BF26" s="53"/>
    </row>
    <row r="27" spans="1:60" ht="15" customHeight="1" x14ac:dyDescent="0.3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</row>
    <row r="28" spans="1:60" ht="15" customHeight="1" x14ac:dyDescent="0.3">
      <c r="A28" s="28"/>
      <c r="B28" s="4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53"/>
      <c r="AG28" s="53"/>
      <c r="AH28" s="53" t="s">
        <v>246</v>
      </c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84"/>
      <c r="AW28" s="84"/>
      <c r="AX28" s="84"/>
      <c r="AY28" s="84"/>
      <c r="AZ28" s="84"/>
      <c r="BA28" s="83"/>
      <c r="BB28" s="83"/>
      <c r="BC28" s="53" t="s">
        <v>244</v>
      </c>
      <c r="BD28" s="53"/>
      <c r="BE28" s="53"/>
      <c r="BF28" s="53"/>
      <c r="BG28" s="43"/>
      <c r="BH28" s="43"/>
    </row>
    <row r="29" spans="1:60" ht="15" customHeight="1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43"/>
      <c r="BG29" s="43"/>
      <c r="BH29" s="43"/>
    </row>
    <row r="30" spans="1:60" ht="15" customHeight="1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53"/>
      <c r="AG30" s="53"/>
      <c r="AH30" s="53" t="s">
        <v>271</v>
      </c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84"/>
      <c r="AW30" s="84"/>
      <c r="AX30" s="84"/>
      <c r="AY30" s="84"/>
      <c r="AZ30" s="84"/>
      <c r="BA30" s="83"/>
      <c r="BB30" s="83"/>
      <c r="BC30" s="53" t="s">
        <v>272</v>
      </c>
      <c r="BD30" s="53"/>
      <c r="BE30" s="53"/>
      <c r="BF30" s="53"/>
      <c r="BG30" s="43"/>
      <c r="BH30" s="43"/>
    </row>
    <row r="31" spans="1:60" ht="15" customHeight="1" x14ac:dyDescent="0.3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43"/>
      <c r="BG31" s="43"/>
      <c r="BH31" s="43"/>
    </row>
    <row r="32" spans="1:60" ht="15" customHeight="1" x14ac:dyDescent="0.25">
      <c r="AF32" s="53"/>
      <c r="AG32" s="53"/>
      <c r="AH32" s="53" t="s">
        <v>78</v>
      </c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84"/>
      <c r="AW32" s="84"/>
      <c r="AX32" s="84"/>
      <c r="AY32" s="84"/>
      <c r="AZ32" s="84"/>
      <c r="BA32" s="83"/>
      <c r="BB32" s="83"/>
      <c r="BC32" s="53" t="s">
        <v>201</v>
      </c>
      <c r="BD32" s="53"/>
      <c r="BE32" s="53"/>
      <c r="BF32" s="53"/>
      <c r="BG32" s="43"/>
      <c r="BH32" s="43"/>
    </row>
    <row r="33" spans="1:60" ht="15" customHeight="1" x14ac:dyDescent="0.25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43"/>
      <c r="BG33" s="43"/>
      <c r="BH33" s="43"/>
    </row>
    <row r="34" spans="1:60" ht="15" customHeight="1" x14ac:dyDescent="0.2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53"/>
      <c r="AG34" s="53"/>
      <c r="AH34" s="53" t="s">
        <v>120</v>
      </c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84"/>
      <c r="AW34" s="84"/>
      <c r="AX34" s="84"/>
      <c r="AY34" s="84"/>
      <c r="AZ34" s="84"/>
      <c r="BA34" s="83"/>
      <c r="BB34" s="83"/>
      <c r="BC34" s="53" t="s">
        <v>202</v>
      </c>
      <c r="BD34" s="53"/>
      <c r="BE34" s="53"/>
      <c r="BF34" s="53"/>
      <c r="BG34" s="43"/>
      <c r="BH34" s="43"/>
    </row>
    <row r="35" spans="1:60" ht="15" customHeight="1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28"/>
      <c r="AJ35" s="28"/>
      <c r="AK35" s="28"/>
      <c r="AL35" s="28"/>
      <c r="AM35" s="2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</row>
    <row r="36" spans="1:60" ht="15" customHeight="1" x14ac:dyDescent="0.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</row>
    <row r="37" spans="1:60" ht="15" customHeight="1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28"/>
      <c r="AG37" s="28"/>
      <c r="AH37" s="49"/>
      <c r="AI37" s="28"/>
      <c r="AJ37" s="28"/>
      <c r="AK37" s="28"/>
      <c r="AL37" s="28"/>
      <c r="AM37" s="28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</row>
    <row r="38" spans="1:60" ht="15" customHeight="1" x14ac:dyDescent="0.3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</row>
    <row r="39" spans="1:60" ht="80.25" customHeight="1" x14ac:dyDescent="0.3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</row>
    <row r="40" spans="1:60" ht="18.75" x14ac:dyDescent="0.3">
      <c r="A40" s="412" t="s">
        <v>16</v>
      </c>
      <c r="B40" s="412"/>
      <c r="C40" s="412"/>
      <c r="D40" s="412"/>
      <c r="E40" s="412"/>
      <c r="F40" s="412"/>
      <c r="G40" s="412"/>
      <c r="H40" s="412"/>
      <c r="I40" s="412"/>
      <c r="J40" s="412"/>
      <c r="K40" s="412"/>
      <c r="L40" s="412"/>
      <c r="M40" s="412"/>
      <c r="N40" s="412"/>
      <c r="O40" s="412"/>
      <c r="P40" s="412"/>
      <c r="Q40" s="412"/>
      <c r="R40" s="412"/>
      <c r="S40" s="412"/>
      <c r="T40" s="412"/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2"/>
      <c r="AJ40" s="412"/>
      <c r="AK40" s="412"/>
      <c r="AL40" s="412"/>
      <c r="AM40" s="412"/>
      <c r="AN40" s="412"/>
      <c r="AO40" s="412"/>
      <c r="AP40" s="412"/>
      <c r="AQ40" s="412"/>
      <c r="AR40" s="412"/>
      <c r="AS40" s="412"/>
      <c r="AT40" s="412"/>
      <c r="AU40" s="412"/>
      <c r="AV40" s="412"/>
      <c r="AW40" s="412"/>
      <c r="AX40" s="412"/>
      <c r="AY40" s="412"/>
      <c r="AZ40" s="412"/>
      <c r="BA40" s="412"/>
      <c r="BB40" s="412"/>
      <c r="BC40" s="412"/>
      <c r="BD40" s="412"/>
      <c r="BE40" s="412"/>
      <c r="BF40" s="412"/>
      <c r="BG40" s="412"/>
      <c r="BH40" s="412"/>
    </row>
    <row r="41" spans="1:60" ht="12" customHeight="1" x14ac:dyDescent="0.25">
      <c r="A41" s="29"/>
      <c r="B41" s="12"/>
      <c r="C41" s="30"/>
      <c r="D41" s="30"/>
      <c r="E41" s="30"/>
      <c r="F41" s="30"/>
      <c r="G41" s="12"/>
      <c r="H41" s="12"/>
      <c r="I41" s="12"/>
      <c r="J41" s="31"/>
      <c r="K41" s="30"/>
      <c r="L41" s="12"/>
      <c r="M41" s="31"/>
      <c r="N41" s="31"/>
      <c r="O41" s="30"/>
      <c r="P41" s="30"/>
      <c r="Q41" s="12"/>
      <c r="R41" s="12"/>
      <c r="S41" s="12"/>
      <c r="T41" s="12"/>
      <c r="U41" s="12"/>
      <c r="V41" s="12"/>
      <c r="W41" s="29"/>
      <c r="X41" s="12"/>
      <c r="Y41" s="30"/>
      <c r="Z41" s="30"/>
      <c r="AA41" s="30"/>
      <c r="AB41" s="30"/>
      <c r="AC41" s="31"/>
      <c r="AD41" s="30"/>
      <c r="AE41" s="12"/>
      <c r="AF41" s="30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420" t="s">
        <v>17</v>
      </c>
      <c r="BC41" s="420"/>
      <c r="BD41" s="420"/>
      <c r="BE41" s="420"/>
      <c r="BF41" s="420"/>
      <c r="BG41" s="420"/>
      <c r="BH41" s="420"/>
    </row>
    <row r="42" spans="1:60" ht="12" customHeight="1" x14ac:dyDescent="0.25">
      <c r="A42" s="29"/>
      <c r="B42" s="12"/>
      <c r="C42" s="30"/>
      <c r="D42" s="30"/>
      <c r="E42" s="30"/>
      <c r="F42" s="30"/>
      <c r="G42" s="31"/>
      <c r="H42" s="31"/>
      <c r="I42" s="30"/>
      <c r="J42" s="30"/>
      <c r="K42" s="30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29"/>
      <c r="X42" s="12"/>
      <c r="Y42" s="30"/>
      <c r="Z42" s="30"/>
      <c r="AA42" s="30"/>
      <c r="AB42" s="30"/>
      <c r="AC42" s="31"/>
      <c r="AD42" s="30"/>
      <c r="AE42" s="12"/>
      <c r="AF42" s="30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32"/>
      <c r="BB42" s="421"/>
      <c r="BC42" s="421"/>
      <c r="BD42" s="421"/>
      <c r="BE42" s="421"/>
      <c r="BF42" s="421"/>
      <c r="BG42" s="421"/>
      <c r="BH42" s="421"/>
    </row>
    <row r="43" spans="1:60" ht="12.75" customHeight="1" x14ac:dyDescent="0.2">
      <c r="A43" s="413" t="s">
        <v>18</v>
      </c>
      <c r="B43" s="407" t="s">
        <v>19</v>
      </c>
      <c r="C43" s="408"/>
      <c r="D43" s="408"/>
      <c r="E43" s="408"/>
      <c r="F43" s="415" t="s">
        <v>20</v>
      </c>
      <c r="G43" s="407" t="s">
        <v>21</v>
      </c>
      <c r="H43" s="408"/>
      <c r="I43" s="408"/>
      <c r="J43" s="413" t="s">
        <v>22</v>
      </c>
      <c r="K43" s="423" t="s">
        <v>23</v>
      </c>
      <c r="L43" s="426"/>
      <c r="M43" s="426"/>
      <c r="N43" s="427"/>
      <c r="O43" s="423" t="s">
        <v>24</v>
      </c>
      <c r="P43" s="424"/>
      <c r="Q43" s="424"/>
      <c r="R43" s="425"/>
      <c r="S43" s="413" t="s">
        <v>25</v>
      </c>
      <c r="T43" s="407" t="s">
        <v>26</v>
      </c>
      <c r="U43" s="408"/>
      <c r="V43" s="408"/>
      <c r="W43" s="413" t="s">
        <v>27</v>
      </c>
      <c r="X43" s="407" t="s">
        <v>28</v>
      </c>
      <c r="Y43" s="408"/>
      <c r="Z43" s="408"/>
      <c r="AA43" s="413" t="s">
        <v>29</v>
      </c>
      <c r="AB43" s="407" t="s">
        <v>30</v>
      </c>
      <c r="AC43" s="408"/>
      <c r="AD43" s="408"/>
      <c r="AE43" s="408"/>
      <c r="AF43" s="410" t="s">
        <v>31</v>
      </c>
      <c r="AG43" s="407" t="s">
        <v>32</v>
      </c>
      <c r="AH43" s="408"/>
      <c r="AI43" s="408"/>
      <c r="AJ43" s="410" t="s">
        <v>33</v>
      </c>
      <c r="AK43" s="407" t="s">
        <v>34</v>
      </c>
      <c r="AL43" s="408"/>
      <c r="AM43" s="408"/>
      <c r="AN43" s="408"/>
      <c r="AO43" s="407" t="s">
        <v>35</v>
      </c>
      <c r="AP43" s="408"/>
      <c r="AQ43" s="408"/>
      <c r="AR43" s="408"/>
      <c r="AS43" s="410" t="s">
        <v>36</v>
      </c>
      <c r="AT43" s="407" t="s">
        <v>37</v>
      </c>
      <c r="AU43" s="408"/>
      <c r="AV43" s="408"/>
      <c r="AW43" s="410" t="s">
        <v>38</v>
      </c>
      <c r="AX43" s="407" t="s">
        <v>39</v>
      </c>
      <c r="AY43" s="408"/>
      <c r="AZ43" s="408"/>
      <c r="BA43" s="409"/>
      <c r="BB43" s="405" t="s">
        <v>137</v>
      </c>
      <c r="BC43" s="405" t="s">
        <v>69</v>
      </c>
      <c r="BD43" s="405" t="s">
        <v>138</v>
      </c>
      <c r="BE43" s="405" t="s">
        <v>136</v>
      </c>
      <c r="BF43" s="405" t="s">
        <v>139</v>
      </c>
      <c r="BG43" s="405" t="s">
        <v>40</v>
      </c>
      <c r="BH43" s="405" t="s">
        <v>41</v>
      </c>
    </row>
    <row r="44" spans="1:60" ht="66" customHeight="1" x14ac:dyDescent="0.2">
      <c r="A44" s="414"/>
      <c r="B44" s="39" t="s">
        <v>42</v>
      </c>
      <c r="C44" s="39" t="s">
        <v>43</v>
      </c>
      <c r="D44" s="39" t="s">
        <v>44</v>
      </c>
      <c r="E44" s="39" t="s">
        <v>45</v>
      </c>
      <c r="F44" s="416"/>
      <c r="G44" s="39" t="s">
        <v>46</v>
      </c>
      <c r="H44" s="39" t="s">
        <v>47</v>
      </c>
      <c r="I44" s="39" t="s">
        <v>48</v>
      </c>
      <c r="J44" s="414"/>
      <c r="K44" s="40" t="s">
        <v>49</v>
      </c>
      <c r="L44" s="39" t="s">
        <v>50</v>
      </c>
      <c r="M44" s="39" t="s">
        <v>51</v>
      </c>
      <c r="N44" s="39" t="s">
        <v>52</v>
      </c>
      <c r="O44" s="39" t="s">
        <v>42</v>
      </c>
      <c r="P44" s="39" t="s">
        <v>43</v>
      </c>
      <c r="Q44" s="39" t="s">
        <v>44</v>
      </c>
      <c r="R44" s="39" t="s">
        <v>45</v>
      </c>
      <c r="S44" s="414"/>
      <c r="T44" s="39" t="s">
        <v>53</v>
      </c>
      <c r="U44" s="39" t="s">
        <v>54</v>
      </c>
      <c r="V44" s="39" t="s">
        <v>55</v>
      </c>
      <c r="W44" s="414"/>
      <c r="X44" s="39" t="s">
        <v>56</v>
      </c>
      <c r="Y44" s="39" t="s">
        <v>57</v>
      </c>
      <c r="Z44" s="39" t="s">
        <v>58</v>
      </c>
      <c r="AA44" s="422"/>
      <c r="AB44" s="39" t="s">
        <v>56</v>
      </c>
      <c r="AC44" s="39" t="s">
        <v>57</v>
      </c>
      <c r="AD44" s="39" t="s">
        <v>58</v>
      </c>
      <c r="AE44" s="39" t="s">
        <v>59</v>
      </c>
      <c r="AF44" s="411"/>
      <c r="AG44" s="39" t="s">
        <v>46</v>
      </c>
      <c r="AH44" s="39" t="s">
        <v>47</v>
      </c>
      <c r="AI44" s="39" t="s">
        <v>48</v>
      </c>
      <c r="AJ44" s="411"/>
      <c r="AK44" s="39" t="s">
        <v>60</v>
      </c>
      <c r="AL44" s="39" t="s">
        <v>61</v>
      </c>
      <c r="AM44" s="39" t="s">
        <v>62</v>
      </c>
      <c r="AN44" s="307" t="s">
        <v>63</v>
      </c>
      <c r="AO44" s="39" t="s">
        <v>42</v>
      </c>
      <c r="AP44" s="39" t="s">
        <v>43</v>
      </c>
      <c r="AQ44" s="39" t="s">
        <v>44</v>
      </c>
      <c r="AR44" s="39" t="s">
        <v>45</v>
      </c>
      <c r="AS44" s="411"/>
      <c r="AT44" s="39" t="s">
        <v>46</v>
      </c>
      <c r="AU44" s="39" t="s">
        <v>47</v>
      </c>
      <c r="AV44" s="39" t="s">
        <v>48</v>
      </c>
      <c r="AW44" s="411"/>
      <c r="AX44" s="39" t="s">
        <v>56</v>
      </c>
      <c r="AY44" s="39" t="s">
        <v>57</v>
      </c>
      <c r="AZ44" s="39" t="s">
        <v>58</v>
      </c>
      <c r="BA44" s="307" t="s">
        <v>64</v>
      </c>
      <c r="BB44" s="406"/>
      <c r="BC44" s="406"/>
      <c r="BD44" s="406"/>
      <c r="BE44" s="406"/>
      <c r="BF44" s="406"/>
      <c r="BG44" s="406"/>
      <c r="BH44" s="406"/>
    </row>
    <row r="45" spans="1:60" ht="0.75" customHeight="1" x14ac:dyDescent="0.2">
      <c r="A45" s="308"/>
      <c r="B45" s="54"/>
      <c r="C45" s="54"/>
      <c r="D45" s="54"/>
      <c r="E45" s="54"/>
      <c r="F45" s="309"/>
      <c r="G45" s="54"/>
      <c r="H45" s="54"/>
      <c r="I45" s="54"/>
      <c r="J45" s="308"/>
      <c r="K45" s="55"/>
      <c r="L45" s="54"/>
      <c r="M45" s="54"/>
      <c r="N45" s="54"/>
      <c r="O45" s="54"/>
      <c r="P45" s="54"/>
      <c r="Q45" s="54"/>
      <c r="R45" s="54"/>
      <c r="S45" s="308"/>
      <c r="T45" s="54"/>
      <c r="U45" s="54"/>
      <c r="V45" s="54"/>
      <c r="W45" s="308"/>
      <c r="X45" s="54"/>
      <c r="Y45" s="54"/>
      <c r="Z45" s="54"/>
      <c r="AA45" s="310"/>
      <c r="AB45" s="54"/>
      <c r="AC45" s="54"/>
      <c r="AD45" s="54"/>
      <c r="AE45" s="54"/>
      <c r="AF45" s="308"/>
      <c r="AG45" s="54"/>
      <c r="AH45" s="54"/>
      <c r="AI45" s="54"/>
      <c r="AJ45" s="308"/>
      <c r="AK45" s="54"/>
      <c r="AL45" s="54"/>
      <c r="AM45" s="54"/>
      <c r="AN45" s="310"/>
      <c r="AO45" s="54"/>
      <c r="AP45" s="54"/>
      <c r="AQ45" s="54"/>
      <c r="AR45" s="54"/>
      <c r="AS45" s="308"/>
      <c r="AT45" s="54"/>
      <c r="AU45" s="54"/>
      <c r="AV45" s="54"/>
      <c r="AW45" s="308"/>
      <c r="AX45" s="54"/>
      <c r="AY45" s="54"/>
      <c r="AZ45" s="54"/>
      <c r="BA45" s="310"/>
      <c r="BB45" s="311"/>
      <c r="BC45" s="311"/>
      <c r="BD45" s="311"/>
      <c r="BE45" s="311"/>
      <c r="BF45" s="311"/>
      <c r="BG45" s="311"/>
      <c r="BH45" s="311"/>
    </row>
    <row r="46" spans="1:60" ht="66" hidden="1" customHeight="1" thickBot="1" x14ac:dyDescent="0.25">
      <c r="A46" s="308"/>
      <c r="B46" s="54"/>
      <c r="C46" s="54"/>
      <c r="D46" s="54"/>
      <c r="E46" s="54"/>
      <c r="F46" s="309"/>
      <c r="G46" s="54"/>
      <c r="H46" s="54"/>
      <c r="I46" s="54"/>
      <c r="J46" s="308"/>
      <c r="K46" s="55"/>
      <c r="L46" s="54"/>
      <c r="M46" s="54"/>
      <c r="N46" s="54"/>
      <c r="O46" s="54"/>
      <c r="P46" s="54"/>
      <c r="Q46" s="54"/>
      <c r="R46" s="54"/>
      <c r="S46" s="308"/>
      <c r="T46" s="54"/>
      <c r="U46" s="54"/>
      <c r="V46" s="54"/>
      <c r="W46" s="308"/>
      <c r="X46" s="54"/>
      <c r="Y46" s="54"/>
      <c r="Z46" s="54"/>
      <c r="AA46" s="310"/>
      <c r="AB46" s="54"/>
      <c r="AC46" s="54"/>
      <c r="AD46" s="54"/>
      <c r="AE46" s="54"/>
      <c r="AF46" s="308"/>
      <c r="AG46" s="54"/>
      <c r="AH46" s="54"/>
      <c r="AI46" s="54"/>
      <c r="AJ46" s="308"/>
      <c r="AK46" s="54"/>
      <c r="AL46" s="54"/>
      <c r="AM46" s="54"/>
      <c r="AN46" s="310"/>
      <c r="AO46" s="54"/>
      <c r="AP46" s="54"/>
      <c r="AQ46" s="54"/>
      <c r="AR46" s="54"/>
      <c r="AS46" s="308"/>
      <c r="AT46" s="54"/>
      <c r="AU46" s="54"/>
      <c r="AV46" s="54"/>
      <c r="AW46" s="308"/>
      <c r="AX46" s="54"/>
      <c r="AY46" s="54"/>
      <c r="AZ46" s="54"/>
      <c r="BA46" s="310"/>
      <c r="BB46" s="311"/>
      <c r="BC46" s="311"/>
      <c r="BD46" s="311"/>
      <c r="BE46" s="311"/>
      <c r="BF46" s="311"/>
      <c r="BG46" s="311"/>
      <c r="BH46" s="311"/>
    </row>
    <row r="47" spans="1:60" ht="66" hidden="1" customHeight="1" thickBot="1" x14ac:dyDescent="0.25">
      <c r="A47" s="308"/>
      <c r="B47" s="54"/>
      <c r="C47" s="54"/>
      <c r="D47" s="54"/>
      <c r="E47" s="54"/>
      <c r="F47" s="309"/>
      <c r="G47" s="54"/>
      <c r="H47" s="54"/>
      <c r="I47" s="54"/>
      <c r="J47" s="308"/>
      <c r="K47" s="55"/>
      <c r="L47" s="54"/>
      <c r="M47" s="54"/>
      <c r="N47" s="54"/>
      <c r="O47" s="54"/>
      <c r="P47" s="54"/>
      <c r="Q47" s="54"/>
      <c r="R47" s="54"/>
      <c r="S47" s="308"/>
      <c r="T47" s="54"/>
      <c r="U47" s="54"/>
      <c r="V47" s="54"/>
      <c r="W47" s="308"/>
      <c r="X47" s="54"/>
      <c r="Y47" s="54"/>
      <c r="Z47" s="54"/>
      <c r="AA47" s="310"/>
      <c r="AB47" s="54"/>
      <c r="AC47" s="54"/>
      <c r="AD47" s="54"/>
      <c r="AE47" s="54"/>
      <c r="AF47" s="308"/>
      <c r="AG47" s="54"/>
      <c r="AH47" s="54"/>
      <c r="AI47" s="54"/>
      <c r="AJ47" s="308"/>
      <c r="AK47" s="54"/>
      <c r="AL47" s="54"/>
      <c r="AM47" s="54"/>
      <c r="AN47" s="310"/>
      <c r="AO47" s="54"/>
      <c r="AP47" s="54"/>
      <c r="AQ47" s="54"/>
      <c r="AR47" s="54"/>
      <c r="AS47" s="308"/>
      <c r="AT47" s="54"/>
      <c r="AU47" s="54"/>
      <c r="AV47" s="54"/>
      <c r="AW47" s="308"/>
      <c r="AX47" s="54"/>
      <c r="AY47" s="54"/>
      <c r="AZ47" s="54"/>
      <c r="BA47" s="310"/>
      <c r="BB47" s="311"/>
      <c r="BC47" s="311"/>
      <c r="BD47" s="311"/>
      <c r="BE47" s="311"/>
      <c r="BF47" s="311"/>
      <c r="BG47" s="311"/>
      <c r="BH47" s="311"/>
    </row>
    <row r="48" spans="1:60" ht="13.5" customHeight="1" thickBot="1" x14ac:dyDescent="0.25">
      <c r="A48" s="56"/>
      <c r="B48" s="58" t="s">
        <v>79</v>
      </c>
      <c r="C48" s="58" t="s">
        <v>80</v>
      </c>
      <c r="D48" s="58" t="s">
        <v>81</v>
      </c>
      <c r="E48" s="58" t="s">
        <v>82</v>
      </c>
      <c r="F48" s="59">
        <v>5</v>
      </c>
      <c r="G48" s="58" t="s">
        <v>83</v>
      </c>
      <c r="H48" s="58" t="s">
        <v>84</v>
      </c>
      <c r="I48" s="58" t="s">
        <v>85</v>
      </c>
      <c r="J48" s="59">
        <v>9</v>
      </c>
      <c r="K48" s="58" t="s">
        <v>86</v>
      </c>
      <c r="L48" s="58" t="s">
        <v>87</v>
      </c>
      <c r="M48" s="58" t="s">
        <v>88</v>
      </c>
      <c r="N48" s="58" t="s">
        <v>89</v>
      </c>
      <c r="O48" s="58" t="s">
        <v>90</v>
      </c>
      <c r="P48" s="58" t="s">
        <v>91</v>
      </c>
      <c r="Q48" s="58" t="s">
        <v>92</v>
      </c>
      <c r="R48" s="58" t="s">
        <v>93</v>
      </c>
      <c r="S48" s="59">
        <v>18</v>
      </c>
      <c r="T48" s="58" t="s">
        <v>94</v>
      </c>
      <c r="U48" s="58" t="s">
        <v>95</v>
      </c>
      <c r="V48" s="58" t="s">
        <v>96</v>
      </c>
      <c r="W48" s="59">
        <v>22</v>
      </c>
      <c r="X48" s="58" t="s">
        <v>97</v>
      </c>
      <c r="Y48" s="58" t="s">
        <v>98</v>
      </c>
      <c r="Z48" s="58" t="s">
        <v>99</v>
      </c>
      <c r="AA48" s="59">
        <v>26</v>
      </c>
      <c r="AB48" s="89" t="s">
        <v>100</v>
      </c>
      <c r="AC48" s="89" t="s">
        <v>101</v>
      </c>
      <c r="AD48" s="89" t="s">
        <v>102</v>
      </c>
      <c r="AE48" s="89" t="s">
        <v>103</v>
      </c>
      <c r="AF48" s="90">
        <v>31</v>
      </c>
      <c r="AG48" s="89" t="s">
        <v>104</v>
      </c>
      <c r="AH48" s="89" t="s">
        <v>105</v>
      </c>
      <c r="AI48" s="89" t="s">
        <v>106</v>
      </c>
      <c r="AJ48" s="90">
        <v>35</v>
      </c>
      <c r="AK48" s="89" t="s">
        <v>107</v>
      </c>
      <c r="AL48" s="89" t="s">
        <v>108</v>
      </c>
      <c r="AM48" s="89" t="s">
        <v>109</v>
      </c>
      <c r="AN48" s="90">
        <v>39</v>
      </c>
      <c r="AO48" s="89" t="s">
        <v>110</v>
      </c>
      <c r="AP48" s="89" t="s">
        <v>219</v>
      </c>
      <c r="AQ48" s="89" t="s">
        <v>111</v>
      </c>
      <c r="AR48" s="58" t="s">
        <v>112</v>
      </c>
      <c r="AS48" s="59">
        <v>44</v>
      </c>
      <c r="AT48" s="58" t="s">
        <v>113</v>
      </c>
      <c r="AU48" s="58" t="s">
        <v>114</v>
      </c>
      <c r="AV48" s="58" t="s">
        <v>115</v>
      </c>
      <c r="AW48" s="59">
        <v>48</v>
      </c>
      <c r="AX48" s="58" t="s">
        <v>116</v>
      </c>
      <c r="AY48" s="58" t="s">
        <v>117</v>
      </c>
      <c r="AZ48" s="58" t="s">
        <v>118</v>
      </c>
      <c r="BA48" s="59">
        <v>52</v>
      </c>
      <c r="BB48" s="57"/>
      <c r="BC48" s="57"/>
      <c r="BD48" s="57"/>
      <c r="BE48" s="57"/>
      <c r="BF48" s="57"/>
      <c r="BG48" s="57"/>
      <c r="BH48" s="57"/>
    </row>
    <row r="49" spans="1:62" ht="13.5" customHeight="1" x14ac:dyDescent="0.2">
      <c r="A49" s="400" t="s">
        <v>65</v>
      </c>
      <c r="B49" s="385" t="s">
        <v>68</v>
      </c>
      <c r="C49" s="385" t="s">
        <v>68</v>
      </c>
      <c r="D49" s="385" t="s">
        <v>68</v>
      </c>
      <c r="E49" s="385" t="s">
        <v>68</v>
      </c>
      <c r="F49" s="385" t="s">
        <v>68</v>
      </c>
      <c r="G49" s="385" t="s">
        <v>68</v>
      </c>
      <c r="H49" s="385" t="s">
        <v>68</v>
      </c>
      <c r="I49" s="385" t="s">
        <v>68</v>
      </c>
      <c r="J49" s="385" t="s">
        <v>68</v>
      </c>
      <c r="K49" s="385" t="s">
        <v>68</v>
      </c>
      <c r="L49" s="385" t="s">
        <v>68</v>
      </c>
      <c r="M49" s="385" t="s">
        <v>68</v>
      </c>
      <c r="N49" s="385" t="s">
        <v>68</v>
      </c>
      <c r="O49" s="385" t="s">
        <v>68</v>
      </c>
      <c r="P49" s="385" t="s">
        <v>68</v>
      </c>
      <c r="Q49" s="385" t="s">
        <v>68</v>
      </c>
      <c r="R49" s="386" t="s">
        <v>133</v>
      </c>
      <c r="S49" s="386" t="s">
        <v>133</v>
      </c>
      <c r="T49" s="393" t="s">
        <v>132</v>
      </c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88"/>
      <c r="AI49" s="88"/>
      <c r="AJ49" s="93"/>
      <c r="AK49" s="97"/>
      <c r="AL49" s="94"/>
      <c r="AM49" s="94"/>
      <c r="AN49" s="91"/>
      <c r="AO49" s="95"/>
      <c r="AP49" s="96"/>
      <c r="AQ49" s="366" t="s">
        <v>133</v>
      </c>
      <c r="AR49" s="366" t="s">
        <v>133</v>
      </c>
      <c r="AS49" s="389" t="s">
        <v>68</v>
      </c>
      <c r="AT49" s="389" t="s">
        <v>68</v>
      </c>
      <c r="AU49" s="393" t="s">
        <v>132</v>
      </c>
      <c r="AV49" s="393" t="s">
        <v>132</v>
      </c>
      <c r="AW49" s="393" t="s">
        <v>132</v>
      </c>
      <c r="AX49" s="393" t="s">
        <v>132</v>
      </c>
      <c r="AY49" s="393" t="s">
        <v>132</v>
      </c>
      <c r="AZ49" s="393" t="s">
        <v>132</v>
      </c>
      <c r="BA49" s="393" t="s">
        <v>132</v>
      </c>
      <c r="BB49" s="360" t="s">
        <v>86</v>
      </c>
      <c r="BC49" s="376">
        <v>0</v>
      </c>
      <c r="BD49" s="394">
        <v>30</v>
      </c>
      <c r="BE49" s="396">
        <v>4</v>
      </c>
      <c r="BF49" s="364"/>
      <c r="BG49" s="396">
        <v>8</v>
      </c>
      <c r="BH49" s="364">
        <v>52</v>
      </c>
    </row>
    <row r="50" spans="1:62" ht="15" customHeight="1" x14ac:dyDescent="0.2">
      <c r="A50" s="400"/>
      <c r="B50" s="358"/>
      <c r="C50" s="358"/>
      <c r="D50" s="358"/>
      <c r="E50" s="358"/>
      <c r="F50" s="358"/>
      <c r="G50" s="358"/>
      <c r="H50" s="358"/>
      <c r="I50" s="358"/>
      <c r="J50" s="358"/>
      <c r="K50" s="358"/>
      <c r="L50" s="358"/>
      <c r="M50" s="358"/>
      <c r="N50" s="358"/>
      <c r="O50" s="358"/>
      <c r="P50" s="358"/>
      <c r="Q50" s="358"/>
      <c r="R50" s="387"/>
      <c r="S50" s="387"/>
      <c r="T50" s="387"/>
      <c r="U50" s="102" t="s">
        <v>74</v>
      </c>
      <c r="V50" s="102" t="s">
        <v>74</v>
      </c>
      <c r="W50" s="102" t="s">
        <v>74</v>
      </c>
      <c r="X50" s="102" t="s">
        <v>74</v>
      </c>
      <c r="Y50" s="102" t="s">
        <v>74</v>
      </c>
      <c r="Z50" s="102" t="s">
        <v>74</v>
      </c>
      <c r="AA50" s="102" t="s">
        <v>74</v>
      </c>
      <c r="AB50" s="102" t="s">
        <v>74</v>
      </c>
      <c r="AC50" s="102" t="s">
        <v>68</v>
      </c>
      <c r="AD50" s="102" t="s">
        <v>68</v>
      </c>
      <c r="AE50" s="102" t="s">
        <v>68</v>
      </c>
      <c r="AF50" s="102" t="s">
        <v>68</v>
      </c>
      <c r="AG50" s="102" t="s">
        <v>68</v>
      </c>
      <c r="AH50" s="102" t="s">
        <v>68</v>
      </c>
      <c r="AI50" s="102" t="s">
        <v>68</v>
      </c>
      <c r="AJ50" s="102" t="s">
        <v>68</v>
      </c>
      <c r="AK50" s="92" t="s">
        <v>68</v>
      </c>
      <c r="AL50" s="92" t="s">
        <v>68</v>
      </c>
      <c r="AM50" s="92" t="s">
        <v>68</v>
      </c>
      <c r="AN50" s="92" t="s">
        <v>68</v>
      </c>
      <c r="AO50" s="92" t="s">
        <v>68</v>
      </c>
      <c r="AP50" s="92" t="s">
        <v>68</v>
      </c>
      <c r="AQ50" s="367"/>
      <c r="AR50" s="367"/>
      <c r="AS50" s="390"/>
      <c r="AT50" s="390"/>
      <c r="AU50" s="387"/>
      <c r="AV50" s="387"/>
      <c r="AW50" s="387"/>
      <c r="AX50" s="387"/>
      <c r="AY50" s="387"/>
      <c r="AZ50" s="387"/>
      <c r="BA50" s="387"/>
      <c r="BB50" s="361"/>
      <c r="BC50" s="376"/>
      <c r="BD50" s="394"/>
      <c r="BE50" s="397"/>
      <c r="BF50" s="364"/>
      <c r="BG50" s="397"/>
      <c r="BH50" s="364"/>
    </row>
    <row r="51" spans="1:62" ht="12.75" customHeight="1" thickBot="1" x14ac:dyDescent="0.25">
      <c r="A51" s="401"/>
      <c r="B51" s="359"/>
      <c r="C51" s="359"/>
      <c r="D51" s="359"/>
      <c r="E51" s="359"/>
      <c r="F51" s="359"/>
      <c r="G51" s="359"/>
      <c r="H51" s="359"/>
      <c r="I51" s="359"/>
      <c r="J51" s="359"/>
      <c r="K51" s="359"/>
      <c r="L51" s="359"/>
      <c r="M51" s="359"/>
      <c r="N51" s="359"/>
      <c r="O51" s="359"/>
      <c r="P51" s="359"/>
      <c r="Q51" s="359"/>
      <c r="R51" s="388"/>
      <c r="S51" s="388"/>
      <c r="T51" s="388"/>
      <c r="U51" s="99" t="s">
        <v>68</v>
      </c>
      <c r="V51" s="99" t="s">
        <v>68</v>
      </c>
      <c r="W51" s="99" t="s">
        <v>68</v>
      </c>
      <c r="X51" s="99" t="s">
        <v>68</v>
      </c>
      <c r="Y51" s="99" t="s">
        <v>68</v>
      </c>
      <c r="Z51" s="99" t="s">
        <v>68</v>
      </c>
      <c r="AA51" s="99" t="s">
        <v>68</v>
      </c>
      <c r="AB51" s="99" t="s">
        <v>68</v>
      </c>
      <c r="AC51" s="99" t="s">
        <v>68</v>
      </c>
      <c r="AD51" s="99" t="s">
        <v>68</v>
      </c>
      <c r="AE51" s="99" t="s">
        <v>68</v>
      </c>
      <c r="AF51" s="99" t="s">
        <v>68</v>
      </c>
      <c r="AG51" s="99" t="s">
        <v>68</v>
      </c>
      <c r="AH51" s="99" t="s">
        <v>68</v>
      </c>
      <c r="AI51" s="100" t="s">
        <v>68</v>
      </c>
      <c r="AJ51" s="101" t="s">
        <v>68</v>
      </c>
      <c r="AK51" s="100" t="s">
        <v>68</v>
      </c>
      <c r="AL51" s="100" t="s">
        <v>68</v>
      </c>
      <c r="AM51" s="100" t="s">
        <v>68</v>
      </c>
      <c r="AN51" s="99" t="s">
        <v>68</v>
      </c>
      <c r="AO51" s="99" t="s">
        <v>68</v>
      </c>
      <c r="AP51" s="99" t="s">
        <v>68</v>
      </c>
      <c r="AQ51" s="368"/>
      <c r="AR51" s="368"/>
      <c r="AS51" s="391"/>
      <c r="AT51" s="391"/>
      <c r="AU51" s="388"/>
      <c r="AV51" s="388"/>
      <c r="AW51" s="388"/>
      <c r="AX51" s="388"/>
      <c r="AY51" s="388"/>
      <c r="AZ51" s="388"/>
      <c r="BA51" s="388"/>
      <c r="BB51" s="362"/>
      <c r="BC51" s="377"/>
      <c r="BD51" s="395"/>
      <c r="BE51" s="398"/>
      <c r="BF51" s="365"/>
      <c r="BG51" s="398"/>
      <c r="BH51" s="365"/>
    </row>
    <row r="52" spans="1:62" ht="18.75" customHeight="1" thickBot="1" x14ac:dyDescent="0.25">
      <c r="A52" s="399" t="s">
        <v>66</v>
      </c>
      <c r="B52" s="357" t="s">
        <v>68</v>
      </c>
      <c r="C52" s="357" t="s">
        <v>68</v>
      </c>
      <c r="D52" s="357" t="s">
        <v>68</v>
      </c>
      <c r="E52" s="357" t="s">
        <v>68</v>
      </c>
      <c r="F52" s="357" t="s">
        <v>68</v>
      </c>
      <c r="G52" s="357" t="s">
        <v>68</v>
      </c>
      <c r="H52" s="357" t="s">
        <v>68</v>
      </c>
      <c r="I52" s="357" t="s">
        <v>68</v>
      </c>
      <c r="J52" s="357" t="s">
        <v>68</v>
      </c>
      <c r="K52" s="357" t="s">
        <v>68</v>
      </c>
      <c r="L52" s="357" t="s">
        <v>68</v>
      </c>
      <c r="M52" s="357" t="s">
        <v>68</v>
      </c>
      <c r="N52" s="357" t="s">
        <v>68</v>
      </c>
      <c r="O52" s="386" t="s">
        <v>140</v>
      </c>
      <c r="P52" s="386" t="s">
        <v>140</v>
      </c>
      <c r="Q52" s="386" t="s">
        <v>140</v>
      </c>
      <c r="R52" s="208" t="s">
        <v>140</v>
      </c>
      <c r="S52" s="99" t="s">
        <v>68</v>
      </c>
      <c r="T52" s="393" t="s">
        <v>132</v>
      </c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372" t="s">
        <v>133</v>
      </c>
      <c r="AR52" s="372" t="s">
        <v>133</v>
      </c>
      <c r="AS52" s="389" t="s">
        <v>68</v>
      </c>
      <c r="AT52" s="389" t="s">
        <v>68</v>
      </c>
      <c r="AU52" s="387" t="s">
        <v>132</v>
      </c>
      <c r="AV52" s="387" t="s">
        <v>132</v>
      </c>
      <c r="AW52" s="387" t="s">
        <v>132</v>
      </c>
      <c r="AX52" s="387" t="s">
        <v>132</v>
      </c>
      <c r="AY52" s="387" t="s">
        <v>132</v>
      </c>
      <c r="AZ52" s="387" t="s">
        <v>132</v>
      </c>
      <c r="BA52" s="386" t="s">
        <v>132</v>
      </c>
      <c r="BB52" s="360" t="s">
        <v>254</v>
      </c>
      <c r="BC52" s="360" t="s">
        <v>255</v>
      </c>
      <c r="BD52" s="360" t="s">
        <v>256</v>
      </c>
      <c r="BE52" s="360" t="s">
        <v>257</v>
      </c>
      <c r="BF52" s="360">
        <v>0</v>
      </c>
      <c r="BG52" s="360">
        <v>8</v>
      </c>
      <c r="BH52" s="360">
        <v>52</v>
      </c>
    </row>
    <row r="53" spans="1:62" ht="15.75" customHeight="1" thickBot="1" x14ac:dyDescent="0.25">
      <c r="A53" s="400"/>
      <c r="B53" s="358"/>
      <c r="C53" s="358"/>
      <c r="D53" s="358"/>
      <c r="E53" s="358"/>
      <c r="F53" s="358"/>
      <c r="G53" s="358"/>
      <c r="H53" s="358"/>
      <c r="I53" s="358"/>
      <c r="J53" s="358"/>
      <c r="K53" s="358"/>
      <c r="L53" s="358"/>
      <c r="M53" s="358"/>
      <c r="N53" s="358"/>
      <c r="O53" s="387"/>
      <c r="P53" s="387"/>
      <c r="Q53" s="387"/>
      <c r="R53" s="99" t="s">
        <v>68</v>
      </c>
      <c r="S53" s="99" t="s">
        <v>68</v>
      </c>
      <c r="T53" s="387"/>
      <c r="U53" s="102" t="s">
        <v>74</v>
      </c>
      <c r="V53" s="102" t="s">
        <v>74</v>
      </c>
      <c r="W53" s="102" t="s">
        <v>74</v>
      </c>
      <c r="X53" s="102" t="s">
        <v>74</v>
      </c>
      <c r="Y53" s="102" t="s">
        <v>74</v>
      </c>
      <c r="Z53" s="102" t="s">
        <v>68</v>
      </c>
      <c r="AA53" s="102" t="s">
        <v>68</v>
      </c>
      <c r="AB53" s="102" t="s">
        <v>68</v>
      </c>
      <c r="AC53" s="102" t="s">
        <v>68</v>
      </c>
      <c r="AD53" s="102" t="s">
        <v>68</v>
      </c>
      <c r="AE53" s="102" t="s">
        <v>68</v>
      </c>
      <c r="AF53" s="102" t="s">
        <v>68</v>
      </c>
      <c r="AG53" s="102" t="s">
        <v>68</v>
      </c>
      <c r="AH53" s="102" t="s">
        <v>68</v>
      </c>
      <c r="AI53" s="102" t="s">
        <v>68</v>
      </c>
      <c r="AJ53" s="102" t="s">
        <v>68</v>
      </c>
      <c r="AK53" s="102" t="s">
        <v>68</v>
      </c>
      <c r="AL53" s="102" t="s">
        <v>68</v>
      </c>
      <c r="AM53" s="102" t="s">
        <v>68</v>
      </c>
      <c r="AN53" s="102" t="s">
        <v>68</v>
      </c>
      <c r="AO53" s="102" t="s">
        <v>68</v>
      </c>
      <c r="AP53" s="102" t="s">
        <v>68</v>
      </c>
      <c r="AQ53" s="373"/>
      <c r="AR53" s="373"/>
      <c r="AS53" s="390"/>
      <c r="AT53" s="390"/>
      <c r="AU53" s="387"/>
      <c r="AV53" s="387"/>
      <c r="AW53" s="387"/>
      <c r="AX53" s="387"/>
      <c r="AY53" s="387"/>
      <c r="AZ53" s="387"/>
      <c r="BA53" s="387"/>
      <c r="BB53" s="361"/>
      <c r="BC53" s="361"/>
      <c r="BD53" s="361"/>
      <c r="BE53" s="361"/>
      <c r="BF53" s="361"/>
      <c r="BG53" s="361"/>
      <c r="BH53" s="361"/>
    </row>
    <row r="54" spans="1:62" ht="13.5" customHeight="1" thickBot="1" x14ac:dyDescent="0.25">
      <c r="A54" s="401"/>
      <c r="B54" s="359"/>
      <c r="C54" s="359"/>
      <c r="D54" s="359"/>
      <c r="E54" s="359"/>
      <c r="F54" s="359"/>
      <c r="G54" s="359"/>
      <c r="H54" s="359"/>
      <c r="I54" s="359"/>
      <c r="J54" s="359"/>
      <c r="K54" s="359"/>
      <c r="L54" s="359"/>
      <c r="M54" s="359"/>
      <c r="N54" s="359"/>
      <c r="O54" s="388"/>
      <c r="P54" s="388"/>
      <c r="Q54" s="388"/>
      <c r="R54" s="99" t="s">
        <v>68</v>
      </c>
      <c r="S54" s="214" t="s">
        <v>133</v>
      </c>
      <c r="T54" s="388"/>
      <c r="U54" s="99" t="s">
        <v>68</v>
      </c>
      <c r="V54" s="99" t="s">
        <v>68</v>
      </c>
      <c r="W54" s="99" t="s">
        <v>68</v>
      </c>
      <c r="X54" s="99" t="s">
        <v>68</v>
      </c>
      <c r="Y54" s="99" t="s">
        <v>68</v>
      </c>
      <c r="Z54" s="99" t="s">
        <v>68</v>
      </c>
      <c r="AA54" s="99" t="s">
        <v>68</v>
      </c>
      <c r="AB54" s="99" t="s">
        <v>68</v>
      </c>
      <c r="AC54" s="99" t="s">
        <v>68</v>
      </c>
      <c r="AD54" s="99" t="s">
        <v>68</v>
      </c>
      <c r="AE54" s="99" t="s">
        <v>68</v>
      </c>
      <c r="AF54" s="99" t="s">
        <v>68</v>
      </c>
      <c r="AG54" s="99" t="s">
        <v>68</v>
      </c>
      <c r="AH54" s="99" t="s">
        <v>68</v>
      </c>
      <c r="AI54" s="99" t="s">
        <v>68</v>
      </c>
      <c r="AJ54" s="99" t="s">
        <v>68</v>
      </c>
      <c r="AK54" s="99" t="s">
        <v>68</v>
      </c>
      <c r="AL54" s="99" t="s">
        <v>68</v>
      </c>
      <c r="AM54" s="99" t="s">
        <v>68</v>
      </c>
      <c r="AN54" s="99" t="s">
        <v>68</v>
      </c>
      <c r="AO54" s="99" t="s">
        <v>68</v>
      </c>
      <c r="AP54" s="99" t="s">
        <v>68</v>
      </c>
      <c r="AQ54" s="374"/>
      <c r="AR54" s="374"/>
      <c r="AS54" s="391"/>
      <c r="AT54" s="391"/>
      <c r="AU54" s="392"/>
      <c r="AV54" s="392"/>
      <c r="AW54" s="392"/>
      <c r="AX54" s="392"/>
      <c r="AY54" s="392"/>
      <c r="AZ54" s="392"/>
      <c r="BA54" s="392"/>
      <c r="BB54" s="362"/>
      <c r="BC54" s="362"/>
      <c r="BD54" s="362"/>
      <c r="BE54" s="362"/>
      <c r="BF54" s="362"/>
      <c r="BG54" s="362"/>
      <c r="BH54" s="362"/>
      <c r="BJ54" s="61"/>
    </row>
    <row r="55" spans="1:62" ht="13.5" customHeight="1" thickBot="1" x14ac:dyDescent="0.25">
      <c r="A55" s="399" t="s">
        <v>67</v>
      </c>
      <c r="B55" s="357" t="s">
        <v>68</v>
      </c>
      <c r="C55" s="357" t="s">
        <v>68</v>
      </c>
      <c r="D55" s="357" t="s">
        <v>68</v>
      </c>
      <c r="E55" s="357" t="s">
        <v>68</v>
      </c>
      <c r="F55" s="357" t="s">
        <v>68</v>
      </c>
      <c r="G55" s="357" t="s">
        <v>68</v>
      </c>
      <c r="H55" s="357" t="s">
        <v>68</v>
      </c>
      <c r="I55" s="357" t="s">
        <v>68</v>
      </c>
      <c r="J55" s="357" t="s">
        <v>68</v>
      </c>
      <c r="K55" s="357" t="s">
        <v>68</v>
      </c>
      <c r="L55" s="357" t="s">
        <v>68</v>
      </c>
      <c r="M55" s="357" t="s">
        <v>68</v>
      </c>
      <c r="N55" s="357" t="s">
        <v>68</v>
      </c>
      <c r="O55" s="357" t="s">
        <v>68</v>
      </c>
      <c r="P55" s="357" t="s">
        <v>68</v>
      </c>
      <c r="Q55" s="357" t="s">
        <v>68</v>
      </c>
      <c r="R55" s="393" t="s">
        <v>133</v>
      </c>
      <c r="S55" s="393" t="s">
        <v>133</v>
      </c>
      <c r="T55" s="393" t="s">
        <v>132</v>
      </c>
      <c r="U55" s="357" t="s">
        <v>68</v>
      </c>
      <c r="V55" s="357" t="s">
        <v>68</v>
      </c>
      <c r="W55" s="357" t="s">
        <v>68</v>
      </c>
      <c r="X55" s="357" t="s">
        <v>68</v>
      </c>
      <c r="Y55" s="357" t="s">
        <v>68</v>
      </c>
      <c r="Z55" s="357" t="s">
        <v>68</v>
      </c>
      <c r="AA55" s="357" t="s">
        <v>68</v>
      </c>
      <c r="AB55" s="357" t="s">
        <v>68</v>
      </c>
      <c r="AC55" s="314"/>
      <c r="AD55" s="314"/>
      <c r="AE55" s="314"/>
      <c r="AF55" s="314"/>
      <c r="AG55" s="314"/>
      <c r="AH55" s="314"/>
      <c r="AI55" s="314"/>
      <c r="AJ55" s="314"/>
      <c r="AK55" s="314"/>
      <c r="AL55" s="314"/>
      <c r="AM55" s="314"/>
      <c r="AN55" s="314"/>
      <c r="AO55" s="314"/>
      <c r="AP55" s="314"/>
      <c r="AQ55" s="372" t="s">
        <v>133</v>
      </c>
      <c r="AR55" s="372" t="s">
        <v>133</v>
      </c>
      <c r="AS55" s="389" t="s">
        <v>68</v>
      </c>
      <c r="AT55" s="389" t="s">
        <v>68</v>
      </c>
      <c r="AU55" s="387" t="s">
        <v>132</v>
      </c>
      <c r="AV55" s="387" t="s">
        <v>132</v>
      </c>
      <c r="AW55" s="387" t="s">
        <v>132</v>
      </c>
      <c r="AX55" s="387" t="s">
        <v>132</v>
      </c>
      <c r="AY55" s="387" t="s">
        <v>132</v>
      </c>
      <c r="AZ55" s="387" t="s">
        <v>132</v>
      </c>
      <c r="BA55" s="387" t="s">
        <v>132</v>
      </c>
      <c r="BB55" s="354">
        <v>8</v>
      </c>
      <c r="BC55" s="312"/>
      <c r="BD55" s="354">
        <v>32</v>
      </c>
      <c r="BE55" s="312"/>
      <c r="BF55" s="313"/>
      <c r="BG55" s="360" t="s">
        <v>85</v>
      </c>
      <c r="BH55" s="312"/>
      <c r="BJ55" s="61"/>
    </row>
    <row r="56" spans="1:62" ht="13.5" customHeight="1" x14ac:dyDescent="0.2">
      <c r="A56" s="400"/>
      <c r="B56" s="358"/>
      <c r="C56" s="358"/>
      <c r="D56" s="358"/>
      <c r="E56" s="358"/>
      <c r="F56" s="358"/>
      <c r="G56" s="358"/>
      <c r="H56" s="358"/>
      <c r="I56" s="358"/>
      <c r="J56" s="358"/>
      <c r="K56" s="358"/>
      <c r="L56" s="358"/>
      <c r="M56" s="358"/>
      <c r="N56" s="358"/>
      <c r="O56" s="358"/>
      <c r="P56" s="358"/>
      <c r="Q56" s="358"/>
      <c r="R56" s="387"/>
      <c r="S56" s="387"/>
      <c r="T56" s="387"/>
      <c r="U56" s="358"/>
      <c r="V56" s="358"/>
      <c r="W56" s="358"/>
      <c r="X56" s="358"/>
      <c r="Y56" s="358"/>
      <c r="Z56" s="358"/>
      <c r="AA56" s="358"/>
      <c r="AB56" s="358"/>
      <c r="AC56" s="316"/>
      <c r="AD56" s="316"/>
      <c r="AE56" s="316"/>
      <c r="AF56" s="316"/>
      <c r="AG56" s="316"/>
      <c r="AH56" s="316"/>
      <c r="AI56" s="316"/>
      <c r="AJ56" s="316"/>
      <c r="AK56" s="316"/>
      <c r="AL56" s="316"/>
      <c r="AM56" s="102" t="s">
        <v>68</v>
      </c>
      <c r="AN56" s="102" t="s">
        <v>68</v>
      </c>
      <c r="AO56" s="102" t="s">
        <v>68</v>
      </c>
      <c r="AP56" s="102" t="s">
        <v>68</v>
      </c>
      <c r="AQ56" s="373"/>
      <c r="AR56" s="373"/>
      <c r="AS56" s="390"/>
      <c r="AT56" s="390"/>
      <c r="AU56" s="387"/>
      <c r="AV56" s="387"/>
      <c r="AW56" s="387"/>
      <c r="AX56" s="387"/>
      <c r="AY56" s="387"/>
      <c r="AZ56" s="387"/>
      <c r="BA56" s="387"/>
      <c r="BB56" s="355"/>
      <c r="BC56" s="312"/>
      <c r="BD56" s="355"/>
      <c r="BE56" s="312">
        <v>4</v>
      </c>
      <c r="BF56" s="313"/>
      <c r="BG56" s="361"/>
      <c r="BH56" s="312">
        <v>52</v>
      </c>
      <c r="BJ56" s="61"/>
    </row>
    <row r="57" spans="1:62" ht="13.5" customHeight="1" thickBot="1" x14ac:dyDescent="0.25">
      <c r="A57" s="401"/>
      <c r="B57" s="359"/>
      <c r="C57" s="359"/>
      <c r="D57" s="359"/>
      <c r="E57" s="359"/>
      <c r="F57" s="359"/>
      <c r="G57" s="359"/>
      <c r="H57" s="359"/>
      <c r="I57" s="359"/>
      <c r="J57" s="359"/>
      <c r="K57" s="359"/>
      <c r="L57" s="359"/>
      <c r="M57" s="359"/>
      <c r="N57" s="359"/>
      <c r="O57" s="359"/>
      <c r="P57" s="359"/>
      <c r="Q57" s="359"/>
      <c r="R57" s="388"/>
      <c r="S57" s="388"/>
      <c r="T57" s="388"/>
      <c r="U57" s="359"/>
      <c r="V57" s="359"/>
      <c r="W57" s="359"/>
      <c r="X57" s="359"/>
      <c r="Y57" s="359"/>
      <c r="Z57" s="359"/>
      <c r="AA57" s="359"/>
      <c r="AB57" s="359"/>
      <c r="AC57" s="103" t="s">
        <v>68</v>
      </c>
      <c r="AD57" s="103" t="s">
        <v>68</v>
      </c>
      <c r="AE57" s="103" t="s">
        <v>68</v>
      </c>
      <c r="AF57" s="103" t="s">
        <v>68</v>
      </c>
      <c r="AG57" s="103" t="s">
        <v>68</v>
      </c>
      <c r="AH57" s="103" t="s">
        <v>68</v>
      </c>
      <c r="AI57" s="103" t="s">
        <v>68</v>
      </c>
      <c r="AJ57" s="103" t="s">
        <v>68</v>
      </c>
      <c r="AK57" s="103" t="s">
        <v>68</v>
      </c>
      <c r="AL57" s="103" t="s">
        <v>68</v>
      </c>
      <c r="AM57" s="103" t="s">
        <v>68</v>
      </c>
      <c r="AN57" s="103" t="s">
        <v>68</v>
      </c>
      <c r="AO57" s="103" t="s">
        <v>68</v>
      </c>
      <c r="AP57" s="103" t="s">
        <v>68</v>
      </c>
      <c r="AQ57" s="374"/>
      <c r="AR57" s="374"/>
      <c r="AS57" s="391"/>
      <c r="AT57" s="391"/>
      <c r="AU57" s="392"/>
      <c r="AV57" s="392"/>
      <c r="AW57" s="392"/>
      <c r="AX57" s="392"/>
      <c r="AY57" s="392"/>
      <c r="AZ57" s="392"/>
      <c r="BA57" s="392"/>
      <c r="BB57" s="356"/>
      <c r="BC57" s="312"/>
      <c r="BD57" s="356"/>
      <c r="BE57" s="312"/>
      <c r="BF57" s="313"/>
      <c r="BG57" s="362"/>
      <c r="BH57" s="312"/>
      <c r="BJ57" s="61"/>
    </row>
    <row r="58" spans="1:62" ht="12" customHeight="1" x14ac:dyDescent="0.2">
      <c r="A58" s="399" t="s">
        <v>236</v>
      </c>
      <c r="B58" s="357" t="s">
        <v>68</v>
      </c>
      <c r="C58" s="357" t="s">
        <v>68</v>
      </c>
      <c r="D58" s="357" t="s">
        <v>68</v>
      </c>
      <c r="E58" s="357" t="s">
        <v>68</v>
      </c>
      <c r="F58" s="357" t="s">
        <v>68</v>
      </c>
      <c r="G58" s="357" t="s">
        <v>68</v>
      </c>
      <c r="H58" s="357" t="s">
        <v>68</v>
      </c>
      <c r="I58" s="389" t="s">
        <v>68</v>
      </c>
      <c r="J58" s="389" t="s">
        <v>68</v>
      </c>
      <c r="K58" s="389" t="s">
        <v>68</v>
      </c>
      <c r="L58" s="389" t="s">
        <v>68</v>
      </c>
      <c r="M58" s="389" t="s">
        <v>68</v>
      </c>
      <c r="N58" s="389" t="s">
        <v>68</v>
      </c>
      <c r="O58" s="389" t="s">
        <v>68</v>
      </c>
      <c r="P58" s="389" t="s">
        <v>68</v>
      </c>
      <c r="Q58" s="389" t="s">
        <v>68</v>
      </c>
      <c r="R58" s="389" t="s">
        <v>68</v>
      </c>
      <c r="S58" s="393" t="s">
        <v>133</v>
      </c>
      <c r="T58" s="393" t="s">
        <v>132</v>
      </c>
      <c r="U58" s="389" t="s">
        <v>68</v>
      </c>
      <c r="V58" s="389" t="s">
        <v>68</v>
      </c>
      <c r="W58" s="389" t="s">
        <v>68</v>
      </c>
      <c r="X58" s="389" t="s">
        <v>68</v>
      </c>
      <c r="Y58" s="389" t="s">
        <v>68</v>
      </c>
      <c r="Z58" s="389" t="s">
        <v>68</v>
      </c>
      <c r="AA58" s="389" t="s">
        <v>68</v>
      </c>
      <c r="AB58" s="314"/>
      <c r="AC58" s="314"/>
      <c r="AD58" s="314"/>
      <c r="AE58" s="314"/>
      <c r="AF58" s="314"/>
      <c r="AG58" s="314"/>
      <c r="AH58" s="314"/>
      <c r="AI58" s="314"/>
      <c r="AJ58" s="314"/>
      <c r="AK58" s="372" t="s">
        <v>133</v>
      </c>
      <c r="AL58" s="402" t="s">
        <v>133</v>
      </c>
      <c r="AM58" s="372" t="s">
        <v>141</v>
      </c>
      <c r="AN58" s="372" t="s">
        <v>141</v>
      </c>
      <c r="AO58" s="372" t="s">
        <v>141</v>
      </c>
      <c r="AP58" s="372" t="s">
        <v>141</v>
      </c>
      <c r="AQ58" s="372" t="s">
        <v>141</v>
      </c>
      <c r="AR58" s="372" t="s">
        <v>141</v>
      </c>
      <c r="AS58" s="372" t="s">
        <v>141</v>
      </c>
      <c r="AT58" s="372" t="s">
        <v>141</v>
      </c>
      <c r="AU58" s="366" t="s">
        <v>132</v>
      </c>
      <c r="AV58" s="366" t="s">
        <v>132</v>
      </c>
      <c r="AW58" s="366" t="s">
        <v>132</v>
      </c>
      <c r="AX58" s="366" t="s">
        <v>132</v>
      </c>
      <c r="AY58" s="366" t="s">
        <v>132</v>
      </c>
      <c r="AZ58" s="366" t="s">
        <v>132</v>
      </c>
      <c r="BA58" s="366" t="s">
        <v>132</v>
      </c>
      <c r="BB58" s="360" t="s">
        <v>81</v>
      </c>
      <c r="BC58" s="375">
        <v>0</v>
      </c>
      <c r="BD58" s="369">
        <v>30</v>
      </c>
      <c r="BE58" s="312" t="s">
        <v>74</v>
      </c>
      <c r="BF58" s="363">
        <v>8</v>
      </c>
      <c r="BG58" s="363">
        <v>8</v>
      </c>
      <c r="BH58" s="363">
        <v>52</v>
      </c>
      <c r="BJ58" s="61"/>
    </row>
    <row r="59" spans="1:62" ht="12.75" customHeight="1" x14ac:dyDescent="0.2">
      <c r="A59" s="400"/>
      <c r="B59" s="358"/>
      <c r="C59" s="358"/>
      <c r="D59" s="358"/>
      <c r="E59" s="358"/>
      <c r="F59" s="358"/>
      <c r="G59" s="358"/>
      <c r="H59" s="358"/>
      <c r="I59" s="390"/>
      <c r="J59" s="390"/>
      <c r="K59" s="390"/>
      <c r="L59" s="390"/>
      <c r="M59" s="390"/>
      <c r="N59" s="390"/>
      <c r="O59" s="390"/>
      <c r="P59" s="390"/>
      <c r="Q59" s="390"/>
      <c r="R59" s="390"/>
      <c r="S59" s="387"/>
      <c r="T59" s="387"/>
      <c r="U59" s="390"/>
      <c r="V59" s="390"/>
      <c r="W59" s="390"/>
      <c r="X59" s="390"/>
      <c r="Y59" s="390"/>
      <c r="Z59" s="390"/>
      <c r="AA59" s="390"/>
      <c r="AB59" s="102" t="s">
        <v>68</v>
      </c>
      <c r="AC59" s="102" t="s">
        <v>68</v>
      </c>
      <c r="AD59" s="102" t="s">
        <v>68</v>
      </c>
      <c r="AE59" s="102" t="s">
        <v>68</v>
      </c>
      <c r="AF59" s="102" t="s">
        <v>68</v>
      </c>
      <c r="AG59" s="102" t="s">
        <v>68</v>
      </c>
      <c r="AH59" s="102" t="s">
        <v>68</v>
      </c>
      <c r="AI59" s="102" t="s">
        <v>68</v>
      </c>
      <c r="AJ59" s="102" t="s">
        <v>68</v>
      </c>
      <c r="AK59" s="373"/>
      <c r="AL59" s="403"/>
      <c r="AM59" s="373"/>
      <c r="AN59" s="373"/>
      <c r="AO59" s="373"/>
      <c r="AP59" s="373"/>
      <c r="AQ59" s="373"/>
      <c r="AR59" s="373"/>
      <c r="AS59" s="373"/>
      <c r="AT59" s="373"/>
      <c r="AU59" s="367"/>
      <c r="AV59" s="367"/>
      <c r="AW59" s="367"/>
      <c r="AX59" s="367"/>
      <c r="AY59" s="367"/>
      <c r="AZ59" s="367"/>
      <c r="BA59" s="367"/>
      <c r="BB59" s="361"/>
      <c r="BC59" s="376"/>
      <c r="BD59" s="370"/>
      <c r="BE59" s="312">
        <v>3</v>
      </c>
      <c r="BF59" s="364"/>
      <c r="BG59" s="364"/>
      <c r="BH59" s="364"/>
    </row>
    <row r="60" spans="1:62" ht="11.25" customHeight="1" thickBot="1" x14ac:dyDescent="0.25">
      <c r="A60" s="401"/>
      <c r="B60" s="359"/>
      <c r="C60" s="359"/>
      <c r="D60" s="359"/>
      <c r="E60" s="359"/>
      <c r="F60" s="359"/>
      <c r="G60" s="359"/>
      <c r="H60" s="359"/>
      <c r="I60" s="391"/>
      <c r="J60" s="391"/>
      <c r="K60" s="391"/>
      <c r="L60" s="391"/>
      <c r="M60" s="391"/>
      <c r="N60" s="391"/>
      <c r="O60" s="391"/>
      <c r="P60" s="391"/>
      <c r="Q60" s="391"/>
      <c r="R60" s="391"/>
      <c r="S60" s="387"/>
      <c r="T60" s="388"/>
      <c r="U60" s="391"/>
      <c r="V60" s="391"/>
      <c r="W60" s="391"/>
      <c r="X60" s="391"/>
      <c r="Y60" s="391"/>
      <c r="Z60" s="391"/>
      <c r="AA60" s="391"/>
      <c r="AB60" s="103" t="s">
        <v>68</v>
      </c>
      <c r="AC60" s="103" t="s">
        <v>68</v>
      </c>
      <c r="AD60" s="103" t="s">
        <v>68</v>
      </c>
      <c r="AE60" s="103" t="s">
        <v>68</v>
      </c>
      <c r="AF60" s="103" t="s">
        <v>68</v>
      </c>
      <c r="AG60" s="103" t="s">
        <v>68</v>
      </c>
      <c r="AH60" s="103" t="s">
        <v>68</v>
      </c>
      <c r="AI60" s="103" t="s">
        <v>68</v>
      </c>
      <c r="AJ60" s="103" t="s">
        <v>68</v>
      </c>
      <c r="AK60" s="374"/>
      <c r="AL60" s="404"/>
      <c r="AM60" s="374"/>
      <c r="AN60" s="374"/>
      <c r="AO60" s="374"/>
      <c r="AP60" s="374"/>
      <c r="AQ60" s="374"/>
      <c r="AR60" s="374"/>
      <c r="AS60" s="374"/>
      <c r="AT60" s="374"/>
      <c r="AU60" s="368"/>
      <c r="AV60" s="368"/>
      <c r="AW60" s="368"/>
      <c r="AX60" s="368"/>
      <c r="AY60" s="368"/>
      <c r="AZ60" s="368"/>
      <c r="BA60" s="368"/>
      <c r="BB60" s="362"/>
      <c r="BC60" s="377"/>
      <c r="BD60" s="371"/>
      <c r="BE60" s="312"/>
      <c r="BF60" s="365"/>
      <c r="BG60" s="365"/>
      <c r="BH60" s="365"/>
    </row>
    <row r="61" spans="1:62" ht="23.25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297"/>
      <c r="T61" s="35"/>
      <c r="U61" s="35"/>
      <c r="V61" s="35"/>
      <c r="W61" s="35"/>
      <c r="X61" s="35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6"/>
      <c r="AM61" s="36"/>
      <c r="AN61" s="36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104"/>
      <c r="BB61" s="354">
        <v>29.3333333333333</v>
      </c>
      <c r="BC61" s="354">
        <v>3.6666666666666665</v>
      </c>
      <c r="BD61" s="354">
        <v>121.333333333333</v>
      </c>
      <c r="BE61" s="354">
        <v>13.6666666666666</v>
      </c>
      <c r="BF61" s="354">
        <v>8</v>
      </c>
      <c r="BG61" s="354">
        <v>32</v>
      </c>
      <c r="BH61" s="354">
        <v>208</v>
      </c>
    </row>
    <row r="62" spans="1:62" ht="12.75" customHeight="1" x14ac:dyDescent="0.2">
      <c r="S62" s="61"/>
      <c r="BB62" s="355"/>
      <c r="BC62" s="355"/>
      <c r="BD62" s="355"/>
      <c r="BE62" s="355"/>
      <c r="BF62" s="355"/>
      <c r="BG62" s="355"/>
      <c r="BH62" s="355"/>
    </row>
    <row r="63" spans="1:62" ht="13.5" thickBot="1" x14ac:dyDescent="0.25">
      <c r="BB63" s="356"/>
      <c r="BC63" s="356"/>
      <c r="BD63" s="356"/>
      <c r="BE63" s="356"/>
      <c r="BF63" s="356"/>
      <c r="BG63" s="356"/>
      <c r="BH63" s="356"/>
    </row>
    <row r="64" spans="1:62" x14ac:dyDescent="0.2">
      <c r="A64" s="37" t="s">
        <v>248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8"/>
      <c r="AF64" s="38"/>
      <c r="AG64" s="38"/>
      <c r="AH64" s="38"/>
      <c r="AI64" s="38"/>
      <c r="AJ64" s="38"/>
      <c r="AK64" s="38"/>
      <c r="AL64" s="38"/>
      <c r="AM64" s="38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60"/>
    </row>
    <row r="65" spans="1:56" x14ac:dyDescent="0.2">
      <c r="A65" s="37" t="s">
        <v>142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8"/>
      <c r="AF65" s="38"/>
      <c r="AG65" s="38"/>
      <c r="AH65" s="38"/>
      <c r="AI65" s="38"/>
      <c r="AJ65" s="38"/>
      <c r="AK65" s="38"/>
      <c r="AL65" s="38"/>
      <c r="AM65" s="38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D65" s="298"/>
    </row>
  </sheetData>
  <mergeCells count="214">
    <mergeCell ref="H55:H57"/>
    <mergeCell ref="I55:I57"/>
    <mergeCell ref="N55:N57"/>
    <mergeCell ref="O1:BA1"/>
    <mergeCell ref="O3:BA3"/>
    <mergeCell ref="K2:BC2"/>
    <mergeCell ref="BB41:BH42"/>
    <mergeCell ref="X43:Z43"/>
    <mergeCell ref="AT43:AV43"/>
    <mergeCell ref="AB43:AE43"/>
    <mergeCell ref="AA43:AA44"/>
    <mergeCell ref="AK43:AN43"/>
    <mergeCell ref="AO43:AR43"/>
    <mergeCell ref="W43:W44"/>
    <mergeCell ref="O43:R43"/>
    <mergeCell ref="S43:S44"/>
    <mergeCell ref="BH43:BH44"/>
    <mergeCell ref="BD43:BD44"/>
    <mergeCell ref="BF43:BF44"/>
    <mergeCell ref="AW43:AW44"/>
    <mergeCell ref="T43:V43"/>
    <mergeCell ref="K43:N43"/>
    <mergeCell ref="A40:BH40"/>
    <mergeCell ref="AF43:AF44"/>
    <mergeCell ref="AG43:AI43"/>
    <mergeCell ref="AJ43:AJ44"/>
    <mergeCell ref="A43:A44"/>
    <mergeCell ref="B43:E43"/>
    <mergeCell ref="F43:F44"/>
    <mergeCell ref="F49:F51"/>
    <mergeCell ref="G49:G51"/>
    <mergeCell ref="S49:S51"/>
    <mergeCell ref="T49:T51"/>
    <mergeCell ref="A49:A51"/>
    <mergeCell ref="B49:B51"/>
    <mergeCell ref="C49:C51"/>
    <mergeCell ref="D49:D51"/>
    <mergeCell ref="H49:H51"/>
    <mergeCell ref="I49:I51"/>
    <mergeCell ref="J49:J51"/>
    <mergeCell ref="K49:K51"/>
    <mergeCell ref="L49:L51"/>
    <mergeCell ref="G43:I43"/>
    <mergeCell ref="J43:J44"/>
    <mergeCell ref="O49:O51"/>
    <mergeCell ref="N49:N51"/>
    <mergeCell ref="BG49:BG51"/>
    <mergeCell ref="BG43:BG44"/>
    <mergeCell ref="AV49:AV51"/>
    <mergeCell ref="AW49:AW51"/>
    <mergeCell ref="AX49:AX51"/>
    <mergeCell ref="BH49:BH51"/>
    <mergeCell ref="AQ49:AQ51"/>
    <mergeCell ref="AR49:AR51"/>
    <mergeCell ref="AX43:BA43"/>
    <mergeCell ref="BB43:BB44"/>
    <mergeCell ref="BC43:BC44"/>
    <mergeCell ref="BE43:BE44"/>
    <mergeCell ref="AS43:AS44"/>
    <mergeCell ref="BE52:BE54"/>
    <mergeCell ref="BF52:BF54"/>
    <mergeCell ref="AV52:AV54"/>
    <mergeCell ref="AW52:AW54"/>
    <mergeCell ref="BF49:BF51"/>
    <mergeCell ref="AZ49:AZ51"/>
    <mergeCell ref="BA49:BA51"/>
    <mergeCell ref="AQ52:AQ54"/>
    <mergeCell ref="AR52:AR54"/>
    <mergeCell ref="AT49:AT51"/>
    <mergeCell ref="B58:B60"/>
    <mergeCell ref="P52:P54"/>
    <mergeCell ref="N52:N54"/>
    <mergeCell ref="O52:O54"/>
    <mergeCell ref="F52:F54"/>
    <mergeCell ref="AU49:AU51"/>
    <mergeCell ref="M49:M51"/>
    <mergeCell ref="G52:G54"/>
    <mergeCell ref="M52:M54"/>
    <mergeCell ref="AS49:AS51"/>
    <mergeCell ref="Q52:Q54"/>
    <mergeCell ref="H52:H54"/>
    <mergeCell ref="I52:I54"/>
    <mergeCell ref="J52:J54"/>
    <mergeCell ref="K52:K54"/>
    <mergeCell ref="L52:L54"/>
    <mergeCell ref="AQ55:AQ57"/>
    <mergeCell ref="AR55:AR57"/>
    <mergeCell ref="T58:T60"/>
    <mergeCell ref="O55:O57"/>
    <mergeCell ref="Q58:Q60"/>
    <mergeCell ref="R58:R60"/>
    <mergeCell ref="U58:U60"/>
    <mergeCell ref="V58:V60"/>
    <mergeCell ref="P58:P60"/>
    <mergeCell ref="P55:P57"/>
    <mergeCell ref="Q55:Q57"/>
    <mergeCell ref="AK58:AK60"/>
    <mergeCell ref="T52:T54"/>
    <mergeCell ref="W58:W60"/>
    <mergeCell ref="X58:X60"/>
    <mergeCell ref="Y58:Y60"/>
    <mergeCell ref="Z58:Z60"/>
    <mergeCell ref="AA58:AA60"/>
    <mergeCell ref="T55:T57"/>
    <mergeCell ref="X55:X57"/>
    <mergeCell ref="Y55:Y57"/>
    <mergeCell ref="Z55:Z57"/>
    <mergeCell ref="AA55:AA57"/>
    <mergeCell ref="AB55:AB57"/>
    <mergeCell ref="G58:G60"/>
    <mergeCell ref="H58:H60"/>
    <mergeCell ref="I58:I60"/>
    <mergeCell ref="J58:J60"/>
    <mergeCell ref="K58:K60"/>
    <mergeCell ref="L58:L60"/>
    <mergeCell ref="M58:M60"/>
    <mergeCell ref="N58:N60"/>
    <mergeCell ref="O58:O60"/>
    <mergeCell ref="BG58:BG60"/>
    <mergeCell ref="S58:S60"/>
    <mergeCell ref="AX55:AX57"/>
    <mergeCell ref="R55:R57"/>
    <mergeCell ref="A55:A57"/>
    <mergeCell ref="C55:C57"/>
    <mergeCell ref="D55:D57"/>
    <mergeCell ref="E55:E57"/>
    <mergeCell ref="F55:F57"/>
    <mergeCell ref="G55:G57"/>
    <mergeCell ref="S55:S57"/>
    <mergeCell ref="J55:J57"/>
    <mergeCell ref="K55:K57"/>
    <mergeCell ref="L55:L57"/>
    <mergeCell ref="M55:M57"/>
    <mergeCell ref="AX58:AX60"/>
    <mergeCell ref="B55:B57"/>
    <mergeCell ref="AS55:AS57"/>
    <mergeCell ref="AT55:AT57"/>
    <mergeCell ref="AU55:AU57"/>
    <mergeCell ref="AS58:AS60"/>
    <mergeCell ref="AM58:AM60"/>
    <mergeCell ref="AN58:AN60"/>
    <mergeCell ref="AV55:AV57"/>
    <mergeCell ref="BF58:BF60"/>
    <mergeCell ref="AY52:AY54"/>
    <mergeCell ref="BA52:BA54"/>
    <mergeCell ref="BB52:BB54"/>
    <mergeCell ref="BC52:BC54"/>
    <mergeCell ref="A58:A60"/>
    <mergeCell ref="B52:B54"/>
    <mergeCell ref="C52:C54"/>
    <mergeCell ref="D52:D54"/>
    <mergeCell ref="E52:E54"/>
    <mergeCell ref="AO58:AO60"/>
    <mergeCell ref="AP58:AP60"/>
    <mergeCell ref="AL58:AL60"/>
    <mergeCell ref="BD55:BD57"/>
    <mergeCell ref="AY55:AY57"/>
    <mergeCell ref="AZ55:AZ57"/>
    <mergeCell ref="BA55:BA57"/>
    <mergeCell ref="C58:C60"/>
    <mergeCell ref="F58:F60"/>
    <mergeCell ref="D58:D60"/>
    <mergeCell ref="E58:E60"/>
    <mergeCell ref="AQ58:AQ60"/>
    <mergeCell ref="AW55:AW57"/>
    <mergeCell ref="AU52:AU54"/>
    <mergeCell ref="A20:V20"/>
    <mergeCell ref="AN7:BF7"/>
    <mergeCell ref="A9:BH9"/>
    <mergeCell ref="A12:BH12"/>
    <mergeCell ref="A13:BH13"/>
    <mergeCell ref="AJ19:BE19"/>
    <mergeCell ref="Q49:Q51"/>
    <mergeCell ref="R49:R51"/>
    <mergeCell ref="BD52:BD54"/>
    <mergeCell ref="AT52:AT54"/>
    <mergeCell ref="AX52:AX54"/>
    <mergeCell ref="AZ52:AZ54"/>
    <mergeCell ref="BG52:BG54"/>
    <mergeCell ref="AY49:AY51"/>
    <mergeCell ref="BB49:BB51"/>
    <mergeCell ref="BC49:BC51"/>
    <mergeCell ref="BD49:BD51"/>
    <mergeCell ref="BE49:BE51"/>
    <mergeCell ref="BH52:BH54"/>
    <mergeCell ref="E49:E51"/>
    <mergeCell ref="A21:V21"/>
    <mergeCell ref="P49:P51"/>
    <mergeCell ref="A52:A54"/>
    <mergeCell ref="AS52:AS54"/>
    <mergeCell ref="BH61:BH63"/>
    <mergeCell ref="U55:U57"/>
    <mergeCell ref="V55:V57"/>
    <mergeCell ref="W55:W57"/>
    <mergeCell ref="BD61:BD63"/>
    <mergeCell ref="BG55:BG57"/>
    <mergeCell ref="BB61:BB63"/>
    <mergeCell ref="BC61:BC63"/>
    <mergeCell ref="BE61:BE63"/>
    <mergeCell ref="BF61:BF63"/>
    <mergeCell ref="BG61:BG63"/>
    <mergeCell ref="BH58:BH60"/>
    <mergeCell ref="AY58:AY60"/>
    <mergeCell ref="AZ58:AZ60"/>
    <mergeCell ref="BA58:BA60"/>
    <mergeCell ref="BB58:BB60"/>
    <mergeCell ref="BD58:BD60"/>
    <mergeCell ref="AR58:AR60"/>
    <mergeCell ref="BC58:BC60"/>
    <mergeCell ref="AV58:AV60"/>
    <mergeCell ref="AW58:AW60"/>
    <mergeCell ref="BB55:BB57"/>
    <mergeCell ref="AT58:AT60"/>
    <mergeCell ref="AU58:AU60"/>
  </mergeCells>
  <phoneticPr fontId="10" type="noConversion"/>
  <pageMargins left="0.74803149606299213" right="0.74803149606299213" top="0.98425196850393704" bottom="0.39370078740157483" header="0.51181102362204722" footer="0.51181102362204722"/>
  <pageSetup paperSize="9" scale="87" orientation="landscape" r:id="rId1"/>
  <headerFooter alignWithMargins="0"/>
  <rowBreaks count="2" manualBreakCount="2">
    <brk id="35" max="59" man="1"/>
    <brk id="36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план</vt:lpstr>
      <vt:lpstr>график</vt:lpstr>
      <vt:lpstr>план!Заголовки_для_печати</vt:lpstr>
      <vt:lpstr>график!Область_печати</vt:lpstr>
      <vt:lpstr>план!Область_печати</vt:lpstr>
    </vt:vector>
  </TitlesOfParts>
  <Company>БГИТА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2026-09-10T09:07:44Z</cp:lastPrinted>
  <dcterms:created xsi:type="dcterms:W3CDTF">2010-12-02T07:17:38Z</dcterms:created>
  <dcterms:modified xsi:type="dcterms:W3CDTF">2026-09-10T09:09:29Z</dcterms:modified>
</cp:coreProperties>
</file>